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ledger'!$A$8:$AL$80</definedName>
    <definedName name="eight">'Name list'!$X$1:$Z$72</definedName>
    <definedName name="five">'Name list'!$M$1:$N$31</definedName>
    <definedName name="four">'Name list'!$J$1:$K$38</definedName>
    <definedName name="Good">'grade ledger'!$AI$9:$AI$80</definedName>
    <definedName name="goodrank">'grade ledger'!$AK$9:$AK$80</definedName>
    <definedName name="gp">'Letter grade'!$A$14:$B$23</definedName>
    <definedName name="gr10.0">'Letter grade'!$K$2:$L$11</definedName>
    <definedName name="gr100.0">'Letter grade'!$A$2:$B$11</definedName>
    <definedName name="gr25.0">'Letter grade'!$G$2:$H$11</definedName>
    <definedName name="gr30.0">'Letter grade'!$M$2:$N$11</definedName>
    <definedName name="gr37.5">'Letter grade'!$E$2:$F$11</definedName>
    <definedName name="gr40.0">'Letter grade'!$I$2:$J$11</definedName>
    <definedName name="gr50.0">'Letter grade'!$C$2:$D$11</definedName>
    <definedName name="ledger6">'grade ledger'!$A$5:$AH$80</definedName>
    <definedName name="nine">'Name list'!$AB$1:$AD$109</definedName>
    <definedName name="Nineas">'Name list'!$AJ$1:$AK$14</definedName>
    <definedName name="one">'Name list'!$A$1:$B$21</definedName>
    <definedName name="Poor">'grade ledger'!$AJ$9:$AJ$80</definedName>
    <definedName name="_xlnm.Print_Titles" localSheetId="2">'grade ledger'!$1:$7</definedName>
    <definedName name="seven">'Name list'!$T$1:$V$77</definedName>
    <definedName name="six">'Name list'!$P$1:$R$74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F81" i="29" l="1"/>
  <c r="AD81" i="29"/>
  <c r="AA81" i="29"/>
  <c r="X81" i="29"/>
  <c r="U81" i="29"/>
  <c r="R81" i="29"/>
  <c r="O81" i="29"/>
  <c r="L81" i="29"/>
  <c r="I81" i="29"/>
  <c r="F81" i="29"/>
  <c r="W10" i="29"/>
  <c r="W11" i="29"/>
  <c r="W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W40" i="29"/>
  <c r="W41" i="29"/>
  <c r="W42" i="29"/>
  <c r="W43" i="29"/>
  <c r="W44" i="29"/>
  <c r="W45" i="29"/>
  <c r="W46" i="29"/>
  <c r="W47" i="29"/>
  <c r="W48" i="29"/>
  <c r="W49" i="29"/>
  <c r="W50" i="29"/>
  <c r="W51" i="29"/>
  <c r="W52" i="29"/>
  <c r="W53" i="29"/>
  <c r="W54" i="29"/>
  <c r="W55" i="29"/>
  <c r="W56" i="29"/>
  <c r="W57" i="29"/>
  <c r="W58" i="29"/>
  <c r="W59" i="29"/>
  <c r="W60" i="29"/>
  <c r="W61" i="29"/>
  <c r="W62" i="29"/>
  <c r="W63" i="29"/>
  <c r="W64" i="29"/>
  <c r="W65" i="29"/>
  <c r="W66" i="29"/>
  <c r="W67" i="29"/>
  <c r="W68" i="29"/>
  <c r="W69" i="29"/>
  <c r="W70" i="29"/>
  <c r="W71" i="29"/>
  <c r="W72" i="29"/>
  <c r="W73" i="29"/>
  <c r="W74" i="29"/>
  <c r="W75" i="29"/>
  <c r="W76" i="29"/>
  <c r="W77" i="29"/>
  <c r="W78" i="29"/>
  <c r="W79" i="29"/>
  <c r="W80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T53" i="29"/>
  <c r="T54" i="29"/>
  <c r="T55" i="29"/>
  <c r="T56" i="29"/>
  <c r="T57" i="29"/>
  <c r="T58" i="29"/>
  <c r="T59" i="29"/>
  <c r="T60" i="29"/>
  <c r="T61" i="29"/>
  <c r="T62" i="29"/>
  <c r="T63" i="29"/>
  <c r="T64" i="29"/>
  <c r="T65" i="29"/>
  <c r="T66" i="29"/>
  <c r="T67" i="29"/>
  <c r="T68" i="29"/>
  <c r="T69" i="29"/>
  <c r="T70" i="29"/>
  <c r="T71" i="29"/>
  <c r="T72" i="29"/>
  <c r="T73" i="29"/>
  <c r="T74" i="29"/>
  <c r="T75" i="29"/>
  <c r="T76" i="29"/>
  <c r="T77" i="29"/>
  <c r="T78" i="29"/>
  <c r="T79" i="29"/>
  <c r="T80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9" i="29"/>
  <c r="E10" i="29" l="1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9" i="29"/>
  <c r="N10" i="29" l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AE9" i="29" l="1"/>
  <c r="AE10" i="29" l="1"/>
  <c r="AE11" i="29"/>
  <c r="AE12" i="29"/>
  <c r="AE13" i="29"/>
  <c r="AE14" i="29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80" i="29"/>
  <c r="B24" i="29" l="1"/>
  <c r="N9" i="29" l="1"/>
  <c r="T9" i="29" l="1"/>
  <c r="N3" i="26"/>
  <c r="N4" i="26"/>
  <c r="N5" i="26"/>
  <c r="N6" i="26"/>
  <c r="N7" i="26"/>
  <c r="N8" i="26"/>
  <c r="N9" i="26"/>
  <c r="N10" i="26"/>
  <c r="N11" i="26"/>
  <c r="N2" i="26"/>
  <c r="M3" i="26"/>
  <c r="M4" i="26"/>
  <c r="M5" i="26"/>
  <c r="M6" i="26"/>
  <c r="M7" i="26"/>
  <c r="M8" i="26"/>
  <c r="M9" i="26"/>
  <c r="M10" i="26"/>
  <c r="M11" i="26"/>
  <c r="M2" i="26"/>
  <c r="Z10" i="29" l="1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80" i="29"/>
  <c r="Z9" i="29"/>
  <c r="AC10" i="29" l="1"/>
  <c r="AC11" i="29"/>
  <c r="AC12" i="29"/>
  <c r="AC13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39" i="29"/>
  <c r="AC4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68" i="29"/>
  <c r="AC69" i="29"/>
  <c r="AC70" i="29"/>
  <c r="AC71" i="29"/>
  <c r="AC72" i="29"/>
  <c r="AC73" i="29"/>
  <c r="AC74" i="29"/>
  <c r="AC75" i="29"/>
  <c r="AC76" i="29"/>
  <c r="AC77" i="29"/>
  <c r="AC78" i="29"/>
  <c r="AC79" i="29"/>
  <c r="AC80" i="29"/>
  <c r="AD80" i="29" s="1"/>
  <c r="AC9" i="29"/>
  <c r="X80" i="29"/>
  <c r="W9" i="29"/>
  <c r="F80" i="29"/>
  <c r="H80" i="29"/>
  <c r="I80" i="29" s="1"/>
  <c r="K80" i="29"/>
  <c r="L80" i="29" s="1"/>
  <c r="O80" i="29"/>
  <c r="R80" i="29"/>
  <c r="U80" i="29"/>
  <c r="AA80" i="29"/>
  <c r="AF80" i="29" l="1"/>
  <c r="AG80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9" i="29"/>
  <c r="B9" i="29"/>
  <c r="AI80" i="29" l="1"/>
  <c r="AK80" i="29" s="1"/>
  <c r="AJ80" i="29"/>
  <c r="F38" i="29"/>
  <c r="H38" i="29"/>
  <c r="I38" i="29" s="1"/>
  <c r="K38" i="29"/>
  <c r="L38" i="29" s="1"/>
  <c r="O38" i="29"/>
  <c r="R38" i="29"/>
  <c r="U38" i="29"/>
  <c r="X38" i="29"/>
  <c r="AA38" i="29"/>
  <c r="AD38" i="29"/>
  <c r="F39" i="29"/>
  <c r="H39" i="29"/>
  <c r="I39" i="29" s="1"/>
  <c r="K39" i="29"/>
  <c r="L39" i="29" s="1"/>
  <c r="O39" i="29"/>
  <c r="R39" i="29"/>
  <c r="U39" i="29"/>
  <c r="X39" i="29"/>
  <c r="AA39" i="29"/>
  <c r="AD39" i="29"/>
  <c r="F40" i="29"/>
  <c r="H40" i="29"/>
  <c r="I40" i="29" s="1"/>
  <c r="K40" i="29"/>
  <c r="L40" i="29" s="1"/>
  <c r="O40" i="29"/>
  <c r="R40" i="29"/>
  <c r="U40" i="29"/>
  <c r="X40" i="29"/>
  <c r="AA40" i="29"/>
  <c r="AD40" i="29"/>
  <c r="F41" i="29"/>
  <c r="H41" i="29"/>
  <c r="I41" i="29" s="1"/>
  <c r="K41" i="29"/>
  <c r="L41" i="29" s="1"/>
  <c r="O41" i="29"/>
  <c r="R41" i="29"/>
  <c r="U41" i="29"/>
  <c r="X41" i="29"/>
  <c r="AA41" i="29"/>
  <c r="AD41" i="29"/>
  <c r="F42" i="29"/>
  <c r="H42" i="29"/>
  <c r="I42" i="29" s="1"/>
  <c r="K42" i="29"/>
  <c r="L42" i="29" s="1"/>
  <c r="O42" i="29"/>
  <c r="R42" i="29"/>
  <c r="U42" i="29"/>
  <c r="X42" i="29"/>
  <c r="AA42" i="29"/>
  <c r="AD42" i="29"/>
  <c r="F43" i="29"/>
  <c r="H43" i="29"/>
  <c r="I43" i="29" s="1"/>
  <c r="K43" i="29"/>
  <c r="L43" i="29" s="1"/>
  <c r="O43" i="29"/>
  <c r="R43" i="29"/>
  <c r="U43" i="29"/>
  <c r="X43" i="29"/>
  <c r="AA43" i="29"/>
  <c r="AD43" i="29"/>
  <c r="F44" i="29"/>
  <c r="H44" i="29"/>
  <c r="I44" i="29" s="1"/>
  <c r="K44" i="29"/>
  <c r="L44" i="29" s="1"/>
  <c r="O44" i="29"/>
  <c r="R44" i="29"/>
  <c r="U44" i="29"/>
  <c r="X44" i="29"/>
  <c r="AA44" i="29"/>
  <c r="AD44" i="29"/>
  <c r="F45" i="29"/>
  <c r="H45" i="29"/>
  <c r="I45" i="29" s="1"/>
  <c r="K45" i="29"/>
  <c r="L45" i="29" s="1"/>
  <c r="O45" i="29"/>
  <c r="R45" i="29"/>
  <c r="U45" i="29"/>
  <c r="X45" i="29"/>
  <c r="AA45" i="29"/>
  <c r="AD45" i="29"/>
  <c r="F46" i="29"/>
  <c r="H46" i="29"/>
  <c r="I46" i="29" s="1"/>
  <c r="K46" i="29"/>
  <c r="L46" i="29" s="1"/>
  <c r="O46" i="29"/>
  <c r="R46" i="29"/>
  <c r="U46" i="29"/>
  <c r="X46" i="29"/>
  <c r="AA46" i="29"/>
  <c r="AD46" i="29"/>
  <c r="F47" i="29"/>
  <c r="H47" i="29"/>
  <c r="I47" i="29" s="1"/>
  <c r="K47" i="29"/>
  <c r="L47" i="29" s="1"/>
  <c r="O47" i="29"/>
  <c r="R47" i="29"/>
  <c r="U47" i="29"/>
  <c r="X47" i="29"/>
  <c r="AA47" i="29"/>
  <c r="AD47" i="29"/>
  <c r="F48" i="29"/>
  <c r="H48" i="29"/>
  <c r="I48" i="29" s="1"/>
  <c r="K48" i="29"/>
  <c r="L48" i="29" s="1"/>
  <c r="O48" i="29"/>
  <c r="R48" i="29"/>
  <c r="U48" i="29"/>
  <c r="X48" i="29"/>
  <c r="AA48" i="29"/>
  <c r="AD48" i="29"/>
  <c r="F49" i="29"/>
  <c r="H49" i="29"/>
  <c r="I49" i="29" s="1"/>
  <c r="K49" i="29"/>
  <c r="L49" i="29" s="1"/>
  <c r="O49" i="29"/>
  <c r="R49" i="29"/>
  <c r="U49" i="29"/>
  <c r="X49" i="29"/>
  <c r="AA49" i="29"/>
  <c r="AD49" i="29"/>
  <c r="F50" i="29"/>
  <c r="H50" i="29"/>
  <c r="I50" i="29" s="1"/>
  <c r="K50" i="29"/>
  <c r="L50" i="29" s="1"/>
  <c r="O50" i="29"/>
  <c r="R50" i="29"/>
  <c r="U50" i="29"/>
  <c r="X50" i="29"/>
  <c r="AA50" i="29"/>
  <c r="AD50" i="29"/>
  <c r="F51" i="29"/>
  <c r="H51" i="29"/>
  <c r="I51" i="29" s="1"/>
  <c r="K51" i="29"/>
  <c r="L51" i="29" s="1"/>
  <c r="O51" i="29"/>
  <c r="R51" i="29"/>
  <c r="U51" i="29"/>
  <c r="X51" i="29"/>
  <c r="AA51" i="29"/>
  <c r="AD51" i="29"/>
  <c r="F52" i="29"/>
  <c r="H52" i="29"/>
  <c r="I52" i="29" s="1"/>
  <c r="K52" i="29"/>
  <c r="L52" i="29" s="1"/>
  <c r="O52" i="29"/>
  <c r="R52" i="29"/>
  <c r="U52" i="29"/>
  <c r="X52" i="29"/>
  <c r="AA52" i="29"/>
  <c r="AD52" i="29"/>
  <c r="F53" i="29"/>
  <c r="H53" i="29"/>
  <c r="I53" i="29" s="1"/>
  <c r="K53" i="29"/>
  <c r="L53" i="29" s="1"/>
  <c r="O53" i="29"/>
  <c r="R53" i="29"/>
  <c r="U53" i="29"/>
  <c r="X53" i="29"/>
  <c r="AA53" i="29"/>
  <c r="AD53" i="29"/>
  <c r="F54" i="29"/>
  <c r="H54" i="29"/>
  <c r="I54" i="29" s="1"/>
  <c r="K54" i="29"/>
  <c r="L54" i="29" s="1"/>
  <c r="O54" i="29"/>
  <c r="R54" i="29"/>
  <c r="U54" i="29"/>
  <c r="X54" i="29"/>
  <c r="AA54" i="29"/>
  <c r="AD54" i="29"/>
  <c r="F55" i="29"/>
  <c r="H55" i="29"/>
  <c r="I55" i="29" s="1"/>
  <c r="K55" i="29"/>
  <c r="L55" i="29" s="1"/>
  <c r="O55" i="29"/>
  <c r="R55" i="29"/>
  <c r="U55" i="29"/>
  <c r="X55" i="29"/>
  <c r="AA55" i="29"/>
  <c r="AD55" i="29"/>
  <c r="F56" i="29"/>
  <c r="H56" i="29"/>
  <c r="I56" i="29" s="1"/>
  <c r="K56" i="29"/>
  <c r="L56" i="29" s="1"/>
  <c r="O56" i="29"/>
  <c r="R56" i="29"/>
  <c r="U56" i="29"/>
  <c r="X56" i="29"/>
  <c r="AA56" i="29"/>
  <c r="AD56" i="29"/>
  <c r="F57" i="29"/>
  <c r="H57" i="29"/>
  <c r="I57" i="29" s="1"/>
  <c r="K57" i="29"/>
  <c r="L57" i="29" s="1"/>
  <c r="O57" i="29"/>
  <c r="R57" i="29"/>
  <c r="U57" i="29"/>
  <c r="X57" i="29"/>
  <c r="AA57" i="29"/>
  <c r="AD57" i="29"/>
  <c r="F58" i="29"/>
  <c r="H58" i="29"/>
  <c r="I58" i="29" s="1"/>
  <c r="K58" i="29"/>
  <c r="L58" i="29" s="1"/>
  <c r="O58" i="29"/>
  <c r="R58" i="29"/>
  <c r="U58" i="29"/>
  <c r="X58" i="29"/>
  <c r="AA58" i="29"/>
  <c r="AD58" i="29"/>
  <c r="F59" i="29"/>
  <c r="H59" i="29"/>
  <c r="I59" i="29" s="1"/>
  <c r="K59" i="29"/>
  <c r="L59" i="29" s="1"/>
  <c r="O59" i="29"/>
  <c r="R59" i="29"/>
  <c r="U59" i="29"/>
  <c r="X59" i="29"/>
  <c r="AA59" i="29"/>
  <c r="AD59" i="29"/>
  <c r="F60" i="29"/>
  <c r="H60" i="29"/>
  <c r="I60" i="29" s="1"/>
  <c r="K60" i="29"/>
  <c r="L60" i="29" s="1"/>
  <c r="O60" i="29"/>
  <c r="R60" i="29"/>
  <c r="U60" i="29"/>
  <c r="X60" i="29"/>
  <c r="AA60" i="29"/>
  <c r="AD60" i="29"/>
  <c r="F61" i="29"/>
  <c r="H61" i="29"/>
  <c r="I61" i="29" s="1"/>
  <c r="K61" i="29"/>
  <c r="L61" i="29" s="1"/>
  <c r="O61" i="29"/>
  <c r="R61" i="29"/>
  <c r="U61" i="29"/>
  <c r="X61" i="29"/>
  <c r="AA61" i="29"/>
  <c r="AD61" i="29"/>
  <c r="F62" i="29"/>
  <c r="H62" i="29"/>
  <c r="I62" i="29" s="1"/>
  <c r="K62" i="29"/>
  <c r="L62" i="29" s="1"/>
  <c r="O62" i="29"/>
  <c r="R62" i="29"/>
  <c r="U62" i="29"/>
  <c r="X62" i="29"/>
  <c r="AA62" i="29"/>
  <c r="AD62" i="29"/>
  <c r="F63" i="29"/>
  <c r="H63" i="29"/>
  <c r="I63" i="29" s="1"/>
  <c r="K63" i="29"/>
  <c r="L63" i="29" s="1"/>
  <c r="O63" i="29"/>
  <c r="R63" i="29"/>
  <c r="U63" i="29"/>
  <c r="X63" i="29"/>
  <c r="AA63" i="29"/>
  <c r="AD63" i="29"/>
  <c r="F64" i="29"/>
  <c r="H64" i="29"/>
  <c r="I64" i="29" s="1"/>
  <c r="K64" i="29"/>
  <c r="L64" i="29" s="1"/>
  <c r="O64" i="29"/>
  <c r="R64" i="29"/>
  <c r="U64" i="29"/>
  <c r="X64" i="29"/>
  <c r="AA64" i="29"/>
  <c r="AD64" i="29"/>
  <c r="F65" i="29"/>
  <c r="H65" i="29"/>
  <c r="I65" i="29" s="1"/>
  <c r="K65" i="29"/>
  <c r="L65" i="29" s="1"/>
  <c r="O65" i="29"/>
  <c r="R65" i="29"/>
  <c r="U65" i="29"/>
  <c r="X65" i="29"/>
  <c r="AA65" i="29"/>
  <c r="AD65" i="29"/>
  <c r="F66" i="29"/>
  <c r="H66" i="29"/>
  <c r="I66" i="29" s="1"/>
  <c r="K66" i="29"/>
  <c r="L66" i="29" s="1"/>
  <c r="O66" i="29"/>
  <c r="R66" i="29"/>
  <c r="U66" i="29"/>
  <c r="X66" i="29"/>
  <c r="AA66" i="29"/>
  <c r="AD66" i="29"/>
  <c r="F67" i="29"/>
  <c r="H67" i="29"/>
  <c r="I67" i="29" s="1"/>
  <c r="K67" i="29"/>
  <c r="L67" i="29" s="1"/>
  <c r="O67" i="29"/>
  <c r="R67" i="29"/>
  <c r="U67" i="29"/>
  <c r="X67" i="29"/>
  <c r="AA67" i="29"/>
  <c r="AD67" i="29"/>
  <c r="F68" i="29"/>
  <c r="H68" i="29"/>
  <c r="I68" i="29" s="1"/>
  <c r="K68" i="29"/>
  <c r="L68" i="29" s="1"/>
  <c r="O68" i="29"/>
  <c r="R68" i="29"/>
  <c r="U68" i="29"/>
  <c r="X68" i="29"/>
  <c r="AA68" i="29"/>
  <c r="AD68" i="29"/>
  <c r="F69" i="29"/>
  <c r="H69" i="29"/>
  <c r="I69" i="29" s="1"/>
  <c r="K69" i="29"/>
  <c r="L69" i="29" s="1"/>
  <c r="O69" i="29"/>
  <c r="R69" i="29"/>
  <c r="U69" i="29"/>
  <c r="X69" i="29"/>
  <c r="AA69" i="29"/>
  <c r="AD69" i="29"/>
  <c r="F70" i="29"/>
  <c r="H70" i="29"/>
  <c r="I70" i="29" s="1"/>
  <c r="K70" i="29"/>
  <c r="L70" i="29" s="1"/>
  <c r="O70" i="29"/>
  <c r="R70" i="29"/>
  <c r="U70" i="29"/>
  <c r="X70" i="29"/>
  <c r="AA70" i="29"/>
  <c r="AD70" i="29"/>
  <c r="F71" i="29"/>
  <c r="H71" i="29"/>
  <c r="I71" i="29" s="1"/>
  <c r="K71" i="29"/>
  <c r="L71" i="29" s="1"/>
  <c r="O71" i="29"/>
  <c r="R71" i="29"/>
  <c r="U71" i="29"/>
  <c r="X71" i="29"/>
  <c r="AA71" i="29"/>
  <c r="AD71" i="29"/>
  <c r="F72" i="29"/>
  <c r="H72" i="29"/>
  <c r="I72" i="29" s="1"/>
  <c r="K72" i="29"/>
  <c r="L72" i="29" s="1"/>
  <c r="O72" i="29"/>
  <c r="R72" i="29"/>
  <c r="U72" i="29"/>
  <c r="X72" i="29"/>
  <c r="AA72" i="29"/>
  <c r="AD72" i="29"/>
  <c r="F73" i="29"/>
  <c r="H73" i="29"/>
  <c r="I73" i="29" s="1"/>
  <c r="K73" i="29"/>
  <c r="L73" i="29" s="1"/>
  <c r="O73" i="29"/>
  <c r="R73" i="29"/>
  <c r="U73" i="29"/>
  <c r="X73" i="29"/>
  <c r="AA73" i="29"/>
  <c r="AD73" i="29"/>
  <c r="F74" i="29"/>
  <c r="H74" i="29"/>
  <c r="I74" i="29" s="1"/>
  <c r="K74" i="29"/>
  <c r="L74" i="29" s="1"/>
  <c r="O74" i="29"/>
  <c r="R74" i="29"/>
  <c r="U74" i="29"/>
  <c r="X74" i="29"/>
  <c r="AA74" i="29"/>
  <c r="AD74" i="29"/>
  <c r="F75" i="29"/>
  <c r="H75" i="29"/>
  <c r="I75" i="29" s="1"/>
  <c r="K75" i="29"/>
  <c r="L75" i="29" s="1"/>
  <c r="O75" i="29"/>
  <c r="R75" i="29"/>
  <c r="U75" i="29"/>
  <c r="X75" i="29"/>
  <c r="AA75" i="29"/>
  <c r="AD75" i="29"/>
  <c r="F76" i="29"/>
  <c r="H76" i="29"/>
  <c r="I76" i="29" s="1"/>
  <c r="K76" i="29"/>
  <c r="L76" i="29" s="1"/>
  <c r="O76" i="29"/>
  <c r="R76" i="29"/>
  <c r="U76" i="29"/>
  <c r="X76" i="29"/>
  <c r="AA76" i="29"/>
  <c r="AD76" i="29"/>
  <c r="F77" i="29"/>
  <c r="H77" i="29"/>
  <c r="I77" i="29" s="1"/>
  <c r="K77" i="29"/>
  <c r="L77" i="29" s="1"/>
  <c r="O77" i="29"/>
  <c r="R77" i="29"/>
  <c r="U77" i="29"/>
  <c r="X77" i="29"/>
  <c r="AA77" i="29"/>
  <c r="AD77" i="29"/>
  <c r="F78" i="29"/>
  <c r="H78" i="29"/>
  <c r="I78" i="29" s="1"/>
  <c r="K78" i="29"/>
  <c r="L78" i="29" s="1"/>
  <c r="O78" i="29"/>
  <c r="R78" i="29"/>
  <c r="U78" i="29"/>
  <c r="X78" i="29"/>
  <c r="AA78" i="29"/>
  <c r="AD78" i="29"/>
  <c r="F79" i="29"/>
  <c r="H79" i="29"/>
  <c r="I79" i="29" s="1"/>
  <c r="K79" i="29"/>
  <c r="L79" i="29" s="1"/>
  <c r="O79" i="29"/>
  <c r="R79" i="29"/>
  <c r="U79" i="29"/>
  <c r="X79" i="29"/>
  <c r="AA79" i="29"/>
  <c r="AD79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AF47" i="29" l="1"/>
  <c r="AG47" i="29"/>
  <c r="AG39" i="29"/>
  <c r="AF39" i="29"/>
  <c r="AF46" i="29"/>
  <c r="AG46" i="29"/>
  <c r="AG43" i="29"/>
  <c r="AF43" i="29"/>
  <c r="AF40" i="29"/>
  <c r="AG40" i="29"/>
  <c r="AF49" i="29"/>
  <c r="AG49" i="29"/>
  <c r="AF45" i="29"/>
  <c r="AG45" i="29"/>
  <c r="AF42" i="29"/>
  <c r="AG42" i="29"/>
  <c r="AF38" i="29"/>
  <c r="AG38" i="29"/>
  <c r="AF48" i="29"/>
  <c r="AG48" i="29"/>
  <c r="AF44" i="29"/>
  <c r="AG44" i="29"/>
  <c r="AF41" i="29"/>
  <c r="AG41" i="29"/>
  <c r="AF78" i="29"/>
  <c r="AG78" i="29"/>
  <c r="AF74" i="29"/>
  <c r="AG74" i="29"/>
  <c r="AF70" i="29"/>
  <c r="AG70" i="29"/>
  <c r="AF66" i="29"/>
  <c r="AG66" i="29"/>
  <c r="AF62" i="29"/>
  <c r="AG62" i="29"/>
  <c r="AF59" i="29"/>
  <c r="AG59" i="29"/>
  <c r="AF55" i="29"/>
  <c r="AG55" i="29"/>
  <c r="AF51" i="29"/>
  <c r="AG51" i="29"/>
  <c r="AI51" i="29" s="1"/>
  <c r="AK51" i="29" s="1"/>
  <c r="AG77" i="29"/>
  <c r="AF77" i="29"/>
  <c r="AF73" i="29"/>
  <c r="AG73" i="29"/>
  <c r="AF69" i="29"/>
  <c r="AG69" i="29"/>
  <c r="AI69" i="29" s="1"/>
  <c r="AK69" i="29" s="1"/>
  <c r="AF65" i="29"/>
  <c r="AG65" i="29"/>
  <c r="AF61" i="29"/>
  <c r="AG61" i="29"/>
  <c r="AF58" i="29"/>
  <c r="AG58" i="29"/>
  <c r="AF54" i="29"/>
  <c r="AG54" i="29"/>
  <c r="AF50" i="29"/>
  <c r="AG50" i="29"/>
  <c r="AF76" i="29"/>
  <c r="AG76" i="29"/>
  <c r="AF72" i="29"/>
  <c r="AG72" i="29"/>
  <c r="AF68" i="29"/>
  <c r="AG68" i="29"/>
  <c r="AF64" i="29"/>
  <c r="AG64" i="29"/>
  <c r="AI64" i="29" s="1"/>
  <c r="AK64" i="29" s="1"/>
  <c r="AF60" i="29"/>
  <c r="AG60" i="29"/>
  <c r="AF57" i="29"/>
  <c r="AG57" i="29"/>
  <c r="AG53" i="29"/>
  <c r="AF53" i="29"/>
  <c r="AF79" i="29"/>
  <c r="AG79" i="29"/>
  <c r="AF75" i="29"/>
  <c r="AG75" i="29"/>
  <c r="AF71" i="29"/>
  <c r="AG71" i="29"/>
  <c r="AF67" i="29"/>
  <c r="AG67" i="29"/>
  <c r="AF63" i="29"/>
  <c r="AG63" i="29"/>
  <c r="AF56" i="29"/>
  <c r="AG56" i="29"/>
  <c r="AF52" i="29"/>
  <c r="AG52" i="29"/>
  <c r="AJ42" i="29"/>
  <c r="AI40" i="29"/>
  <c r="AK40" i="29" s="1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9" i="29"/>
  <c r="AJ70" i="29" l="1"/>
  <c r="AJ66" i="29"/>
  <c r="AJ65" i="29"/>
  <c r="AJ64" i="29"/>
  <c r="AJ50" i="29"/>
  <c r="AJ51" i="29"/>
  <c r="AI54" i="29"/>
  <c r="AJ68" i="29"/>
  <c r="AI55" i="29"/>
  <c r="AJ54" i="29"/>
  <c r="AL54" i="29" s="1"/>
  <c r="AI50" i="29"/>
  <c r="AK50" i="29" s="1"/>
  <c r="AI70" i="29"/>
  <c r="AK70" i="29" s="1"/>
  <c r="AI66" i="29"/>
  <c r="AK66" i="29" s="1"/>
  <c r="AJ55" i="29"/>
  <c r="AJ69" i="29"/>
  <c r="AI68" i="29"/>
  <c r="AK68" i="29" s="1"/>
  <c r="AI62" i="29"/>
  <c r="AJ62" i="29"/>
  <c r="AI61" i="29"/>
  <c r="AJ61" i="29"/>
  <c r="AI43" i="29"/>
  <c r="AK43" i="29" s="1"/>
  <c r="AJ43" i="29"/>
  <c r="AI42" i="29"/>
  <c r="AK42" i="29" s="1"/>
  <c r="AJ40" i="29"/>
  <c r="AI65" i="29"/>
  <c r="AK65" i="29" s="1"/>
  <c r="AI38" i="29"/>
  <c r="AK38" i="29" s="1"/>
  <c r="AJ38" i="29"/>
  <c r="AI39" i="29"/>
  <c r="AK39" i="29" s="1"/>
  <c r="AJ39" i="29"/>
  <c r="AJ49" i="29"/>
  <c r="AI49" i="29"/>
  <c r="AK49" i="29" s="1"/>
  <c r="AJ41" i="29"/>
  <c r="AI41" i="29"/>
  <c r="AK41" i="29" s="1"/>
  <c r="AI46" i="29"/>
  <c r="AK46" i="29" s="1"/>
  <c r="AJ46" i="29"/>
  <c r="AI48" i="29"/>
  <c r="AK48" i="29" s="1"/>
  <c r="AJ48" i="29"/>
  <c r="AJ57" i="29"/>
  <c r="AI57" i="29"/>
  <c r="AK57" i="29" s="1"/>
  <c r="AJ53" i="29"/>
  <c r="AI53" i="29"/>
  <c r="AK53" i="29" s="1"/>
  <c r="AI72" i="29"/>
  <c r="AK72" i="29" s="1"/>
  <c r="AJ72" i="29"/>
  <c r="AJ52" i="29"/>
  <c r="AI52" i="29"/>
  <c r="AK52" i="29" s="1"/>
  <c r="AJ63" i="29"/>
  <c r="AI63" i="29"/>
  <c r="AK63" i="29" s="1"/>
  <c r="AJ44" i="29"/>
  <c r="AI44" i="29"/>
  <c r="AK44" i="29" s="1"/>
  <c r="AJ47" i="29"/>
  <c r="AI47" i="29"/>
  <c r="AK47" i="29" s="1"/>
  <c r="AJ45" i="29"/>
  <c r="AI45" i="29"/>
  <c r="AK45" i="29" s="1"/>
  <c r="AJ58" i="29"/>
  <c r="AI58" i="29"/>
  <c r="AK58" i="29" s="1"/>
  <c r="AJ71" i="29"/>
  <c r="AI71" i="29"/>
  <c r="AK71" i="29" s="1"/>
  <c r="AJ77" i="29"/>
  <c r="AI77" i="29"/>
  <c r="AK77" i="29" s="1"/>
  <c r="AI76" i="29"/>
  <c r="AK76" i="29" s="1"/>
  <c r="AJ76" i="29"/>
  <c r="AJ73" i="29"/>
  <c r="AI73" i="29"/>
  <c r="AK73" i="29" s="1"/>
  <c r="AJ56" i="29"/>
  <c r="AI56" i="29"/>
  <c r="AK56" i="29" s="1"/>
  <c r="AI59" i="29"/>
  <c r="AK59" i="29" s="1"/>
  <c r="AJ59" i="29"/>
  <c r="AJ67" i="29"/>
  <c r="AI67" i="29"/>
  <c r="AK67" i="29" s="1"/>
  <c r="AJ60" i="29"/>
  <c r="AI60" i="29"/>
  <c r="AK60" i="29" s="1"/>
  <c r="AI74" i="29"/>
  <c r="AK74" i="29" s="1"/>
  <c r="AJ74" i="29"/>
  <c r="AJ79" i="29"/>
  <c r="AI79" i="29"/>
  <c r="AK79" i="29" s="1"/>
  <c r="AI78" i="29"/>
  <c r="AK78" i="29" s="1"/>
  <c r="AJ78" i="29"/>
  <c r="AJ75" i="29"/>
  <c r="AI75" i="29"/>
  <c r="AK75" i="29" s="1"/>
  <c r="R10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AK61" i="29" l="1"/>
  <c r="AK62" i="29"/>
  <c r="AK55" i="29"/>
  <c r="K3" i="26"/>
  <c r="K4" i="26"/>
  <c r="K5" i="26"/>
  <c r="K6" i="26"/>
  <c r="K7" i="26"/>
  <c r="K8" i="26"/>
  <c r="K9" i="26"/>
  <c r="K10" i="26"/>
  <c r="K11" i="26"/>
  <c r="K2" i="26"/>
  <c r="R9" i="29"/>
  <c r="F28" i="29"/>
  <c r="H28" i="29"/>
  <c r="I28" i="29" s="1"/>
  <c r="K28" i="29"/>
  <c r="L28" i="29" s="1"/>
  <c r="O28" i="29"/>
  <c r="U28" i="29"/>
  <c r="X28" i="29"/>
  <c r="AD28" i="29"/>
  <c r="F29" i="29"/>
  <c r="H29" i="29"/>
  <c r="I29" i="29" s="1"/>
  <c r="K29" i="29"/>
  <c r="L29" i="29" s="1"/>
  <c r="O29" i="29"/>
  <c r="U29" i="29"/>
  <c r="X29" i="29"/>
  <c r="AD29" i="29"/>
  <c r="F30" i="29"/>
  <c r="H30" i="29"/>
  <c r="I30" i="29" s="1"/>
  <c r="K30" i="29"/>
  <c r="L30" i="29" s="1"/>
  <c r="O30" i="29"/>
  <c r="U30" i="29"/>
  <c r="X30" i="29"/>
  <c r="AD30" i="29"/>
  <c r="F31" i="29"/>
  <c r="H31" i="29"/>
  <c r="I31" i="29" s="1"/>
  <c r="K31" i="29"/>
  <c r="L31" i="29" s="1"/>
  <c r="O31" i="29"/>
  <c r="U31" i="29"/>
  <c r="X31" i="29"/>
  <c r="AD31" i="29"/>
  <c r="F32" i="29"/>
  <c r="H32" i="29"/>
  <c r="I32" i="29" s="1"/>
  <c r="K32" i="29"/>
  <c r="L32" i="29" s="1"/>
  <c r="O32" i="29"/>
  <c r="U32" i="29"/>
  <c r="X32" i="29"/>
  <c r="AD32" i="29"/>
  <c r="F33" i="29"/>
  <c r="H33" i="29"/>
  <c r="I33" i="29" s="1"/>
  <c r="K33" i="29"/>
  <c r="L33" i="29" s="1"/>
  <c r="O33" i="29"/>
  <c r="U33" i="29"/>
  <c r="X33" i="29"/>
  <c r="AD33" i="29"/>
  <c r="F34" i="29"/>
  <c r="H34" i="29"/>
  <c r="I34" i="29" s="1"/>
  <c r="K34" i="29"/>
  <c r="L34" i="29" s="1"/>
  <c r="O34" i="29"/>
  <c r="U34" i="29"/>
  <c r="X34" i="29"/>
  <c r="AD34" i="29"/>
  <c r="F35" i="29"/>
  <c r="H35" i="29"/>
  <c r="I35" i="29" s="1"/>
  <c r="K35" i="29"/>
  <c r="L35" i="29" s="1"/>
  <c r="O35" i="29"/>
  <c r="U35" i="29"/>
  <c r="X35" i="29"/>
  <c r="AD35" i="29"/>
  <c r="F36" i="29"/>
  <c r="H36" i="29"/>
  <c r="I36" i="29" s="1"/>
  <c r="K36" i="29"/>
  <c r="L36" i="29" s="1"/>
  <c r="O36" i="29"/>
  <c r="U36" i="29"/>
  <c r="X36" i="29"/>
  <c r="AD36" i="29"/>
  <c r="F37" i="29"/>
  <c r="H37" i="29"/>
  <c r="I37" i="29" s="1"/>
  <c r="K37" i="29"/>
  <c r="L37" i="29" s="1"/>
  <c r="O37" i="29"/>
  <c r="U37" i="29"/>
  <c r="X37" i="29"/>
  <c r="AD37" i="29"/>
  <c r="AF36" i="29" l="1"/>
  <c r="AG36" i="29"/>
  <c r="AF32" i="29"/>
  <c r="AG32" i="29"/>
  <c r="AF28" i="29"/>
  <c r="AG28" i="29"/>
  <c r="AG35" i="29"/>
  <c r="AF35" i="29"/>
  <c r="AF37" i="29"/>
  <c r="AG37" i="29"/>
  <c r="AF33" i="29"/>
  <c r="AG33" i="29"/>
  <c r="AF29" i="29"/>
  <c r="AG29" i="29"/>
  <c r="AF34" i="29"/>
  <c r="AG34" i="29"/>
  <c r="AF30" i="29"/>
  <c r="AG30" i="29"/>
  <c r="AG31" i="29"/>
  <c r="AF31" i="29"/>
  <c r="H10" i="29"/>
  <c r="I10" i="29" s="1"/>
  <c r="H11" i="29"/>
  <c r="I11" i="29" s="1"/>
  <c r="H12" i="29"/>
  <c r="I12" i="29" s="1"/>
  <c r="H13" i="29"/>
  <c r="I13" i="29" s="1"/>
  <c r="H14" i="29"/>
  <c r="I14" i="29" s="1"/>
  <c r="H15" i="29"/>
  <c r="I15" i="29" s="1"/>
  <c r="H16" i="29"/>
  <c r="I16" i="29" s="1"/>
  <c r="H17" i="29"/>
  <c r="I17" i="29" s="1"/>
  <c r="H18" i="29"/>
  <c r="I18" i="29" s="1"/>
  <c r="H19" i="29"/>
  <c r="I19" i="29" s="1"/>
  <c r="H20" i="29"/>
  <c r="I20" i="29" s="1"/>
  <c r="H21" i="29"/>
  <c r="I21" i="29" s="1"/>
  <c r="H22" i="29"/>
  <c r="I22" i="29" s="1"/>
  <c r="H23" i="29"/>
  <c r="I23" i="29" s="1"/>
  <c r="H24" i="29"/>
  <c r="I24" i="29" s="1"/>
  <c r="H25" i="29"/>
  <c r="I25" i="29" s="1"/>
  <c r="H26" i="29"/>
  <c r="I26" i="29" s="1"/>
  <c r="H27" i="29"/>
  <c r="I27" i="29" s="1"/>
  <c r="K10" i="29"/>
  <c r="L10" i="29" s="1"/>
  <c r="K11" i="29"/>
  <c r="L11" i="29" s="1"/>
  <c r="K12" i="29"/>
  <c r="L12" i="29" s="1"/>
  <c r="K13" i="29"/>
  <c r="L13" i="29" s="1"/>
  <c r="K14" i="29"/>
  <c r="L14" i="29" s="1"/>
  <c r="K15" i="29"/>
  <c r="L15" i="29" s="1"/>
  <c r="K16" i="29"/>
  <c r="L16" i="29" s="1"/>
  <c r="K17" i="29"/>
  <c r="L17" i="29" s="1"/>
  <c r="K18" i="29"/>
  <c r="L18" i="29" s="1"/>
  <c r="K19" i="29"/>
  <c r="L19" i="29" s="1"/>
  <c r="K20" i="29"/>
  <c r="L20" i="29" s="1"/>
  <c r="K21" i="29"/>
  <c r="L21" i="29" s="1"/>
  <c r="K22" i="29"/>
  <c r="L22" i="29" s="1"/>
  <c r="K23" i="29"/>
  <c r="L23" i="29" s="1"/>
  <c r="K24" i="29"/>
  <c r="L24" i="29" s="1"/>
  <c r="K25" i="29"/>
  <c r="L25" i="29" s="1"/>
  <c r="K26" i="29"/>
  <c r="L26" i="29" s="1"/>
  <c r="K27" i="29"/>
  <c r="L27" i="29" s="1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X10" i="29"/>
  <c r="X11" i="29"/>
  <c r="X12" i="29"/>
  <c r="X13" i="29"/>
  <c r="X14" i="29"/>
  <c r="X15" i="29"/>
  <c r="X16" i="29"/>
  <c r="X17" i="29"/>
  <c r="X18" i="29"/>
  <c r="X19" i="29"/>
  <c r="X20" i="29"/>
  <c r="X21" i="29"/>
  <c r="X22" i="29"/>
  <c r="X23" i="29"/>
  <c r="X24" i="29"/>
  <c r="X25" i="29"/>
  <c r="X26" i="29"/>
  <c r="X27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9" i="29"/>
  <c r="X9" i="29"/>
  <c r="U9" i="29"/>
  <c r="O9" i="29"/>
  <c r="K9" i="29"/>
  <c r="L9" i="29" s="1"/>
  <c r="H9" i="29"/>
  <c r="I9" i="29" s="1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9" i="29"/>
  <c r="AE7" i="29"/>
  <c r="AF9" i="29" l="1"/>
  <c r="AG9" i="29"/>
  <c r="AF25" i="29"/>
  <c r="AG25" i="29"/>
  <c r="AF17" i="29"/>
  <c r="AG17" i="29"/>
  <c r="AF13" i="29"/>
  <c r="AG13" i="29"/>
  <c r="AF21" i="29"/>
  <c r="AG21" i="29"/>
  <c r="AF24" i="29"/>
  <c r="AG24" i="29"/>
  <c r="AF20" i="29"/>
  <c r="AG20" i="29"/>
  <c r="AF16" i="29"/>
  <c r="AG16" i="29"/>
  <c r="AF12" i="29"/>
  <c r="AG12" i="29"/>
  <c r="AG27" i="29"/>
  <c r="AF27" i="29"/>
  <c r="AG11" i="29"/>
  <c r="AF11" i="29"/>
  <c r="AG23" i="29"/>
  <c r="AF23" i="29"/>
  <c r="AG19" i="29"/>
  <c r="AF19" i="29"/>
  <c r="AG15" i="29"/>
  <c r="AF15" i="29"/>
  <c r="AF26" i="29"/>
  <c r="AG26" i="29"/>
  <c r="AF22" i="29"/>
  <c r="AG22" i="29"/>
  <c r="AF18" i="29"/>
  <c r="AG18" i="29"/>
  <c r="AF14" i="29"/>
  <c r="AG14" i="29"/>
  <c r="AF10" i="29"/>
  <c r="AG10" i="29"/>
  <c r="AI31" i="29"/>
  <c r="AK31" i="29" s="1"/>
  <c r="AJ31" i="29"/>
  <c r="AI33" i="29"/>
  <c r="AK33" i="29" s="1"/>
  <c r="AJ33" i="29"/>
  <c r="AI28" i="29"/>
  <c r="AK28" i="29" s="1"/>
  <c r="AJ28" i="29"/>
  <c r="AI30" i="29"/>
  <c r="AK30" i="29" s="1"/>
  <c r="AJ30" i="29"/>
  <c r="AI37" i="29"/>
  <c r="AK37" i="29" s="1"/>
  <c r="AJ37" i="29"/>
  <c r="AI29" i="29"/>
  <c r="AK29" i="29" s="1"/>
  <c r="AJ29" i="29"/>
  <c r="AJ35" i="29"/>
  <c r="AI35" i="29"/>
  <c r="AK35" i="29" s="1"/>
  <c r="AI36" i="29"/>
  <c r="AJ36" i="29"/>
  <c r="AI32" i="29"/>
  <c r="AJ32" i="29"/>
  <c r="AI34" i="29"/>
  <c r="AK34" i="29" s="1"/>
  <c r="AJ34" i="29"/>
  <c r="AI22" i="29" l="1"/>
  <c r="AI26" i="29"/>
  <c r="AJ18" i="29"/>
  <c r="AJ22" i="29"/>
  <c r="AI18" i="29"/>
  <c r="AJ26" i="29"/>
  <c r="AJ10" i="29"/>
  <c r="AI10" i="29"/>
  <c r="AJ14" i="29"/>
  <c r="AI14" i="29"/>
  <c r="AJ9" i="29"/>
  <c r="AI9" i="29"/>
  <c r="AK32" i="29" s="1"/>
  <c r="AJ16" i="29"/>
  <c r="AI16" i="29"/>
  <c r="AI17" i="29"/>
  <c r="AJ17" i="29"/>
  <c r="AI19" i="29"/>
  <c r="AJ19" i="29"/>
  <c r="AI15" i="29"/>
  <c r="AJ15" i="29"/>
  <c r="AI21" i="29"/>
  <c r="AJ21" i="29"/>
  <c r="AJ20" i="29"/>
  <c r="AI20" i="29"/>
  <c r="AK20" i="29" s="1"/>
  <c r="AJ24" i="29"/>
  <c r="AL24" i="29" s="1"/>
  <c r="AI24" i="29"/>
  <c r="AI11" i="29"/>
  <c r="AJ11" i="29"/>
  <c r="AI23" i="29"/>
  <c r="AJ23" i="29"/>
  <c r="AI27" i="29"/>
  <c r="AJ27" i="29"/>
  <c r="AI13" i="29"/>
  <c r="AJ13" i="29"/>
  <c r="AI25" i="29"/>
  <c r="AJ25" i="29"/>
  <c r="AJ12" i="29"/>
  <c r="AI12" i="29"/>
  <c r="AL80" i="29" l="1"/>
  <c r="AK54" i="29"/>
  <c r="AH54" i="29" s="1"/>
  <c r="AL75" i="29"/>
  <c r="AL79" i="29"/>
  <c r="AL64" i="29"/>
  <c r="AL57" i="29"/>
  <c r="AL72" i="29"/>
  <c r="AL67" i="29"/>
  <c r="AL50" i="29"/>
  <c r="AL77" i="29"/>
  <c r="AL60" i="29"/>
  <c r="AL62" i="29"/>
  <c r="AL73" i="29"/>
  <c r="AL53" i="29"/>
  <c r="AL70" i="29"/>
  <c r="AL61" i="29"/>
  <c r="AL59" i="29"/>
  <c r="AL74" i="29"/>
  <c r="AL58" i="29"/>
  <c r="AL69" i="29"/>
  <c r="AL56" i="29"/>
  <c r="AL71" i="29"/>
  <c r="AL55" i="29"/>
  <c r="AL63" i="29"/>
  <c r="AL52" i="29"/>
  <c r="AL65" i="29"/>
  <c r="AL76" i="29"/>
  <c r="AL78" i="29"/>
  <c r="AL66" i="29"/>
  <c r="AL51" i="29"/>
  <c r="AL68" i="29"/>
  <c r="AL27" i="29"/>
  <c r="AL25" i="29"/>
  <c r="AL37" i="29"/>
  <c r="AL31" i="29"/>
  <c r="AL26" i="29"/>
  <c r="AL35" i="29"/>
  <c r="AL48" i="29"/>
  <c r="AL45" i="29"/>
  <c r="AL42" i="29"/>
  <c r="AL47" i="29"/>
  <c r="AL44" i="29"/>
  <c r="AL40" i="29"/>
  <c r="AL49" i="29"/>
  <c r="AL43" i="29"/>
  <c r="AL39" i="29"/>
  <c r="AL46" i="29"/>
  <c r="AL41" i="29"/>
  <c r="AL38" i="29"/>
  <c r="AL28" i="29"/>
  <c r="AL29" i="29"/>
  <c r="AL32" i="29"/>
  <c r="AK36" i="29"/>
  <c r="AL17" i="29"/>
  <c r="AL23" i="29"/>
  <c r="AL15" i="29"/>
  <c r="AL22" i="29"/>
  <c r="AL20" i="29"/>
  <c r="AL21" i="29"/>
  <c r="AL18" i="29"/>
  <c r="AL19" i="29"/>
  <c r="AL16" i="29"/>
  <c r="AL13" i="29"/>
  <c r="AL36" i="29"/>
  <c r="AL33" i="29"/>
  <c r="AL34" i="29"/>
  <c r="AL30" i="29"/>
  <c r="AK25" i="29"/>
  <c r="AK10" i="29"/>
  <c r="AK12" i="29"/>
  <c r="AK9" i="29"/>
  <c r="AK11" i="29"/>
  <c r="AH11" i="29" s="1"/>
  <c r="AL14" i="29"/>
  <c r="AL12" i="29"/>
  <c r="AK13" i="29"/>
  <c r="AK23" i="29"/>
  <c r="AK16" i="29"/>
  <c r="AL9" i="29"/>
  <c r="AK24" i="29"/>
  <c r="AH24" i="29" s="1"/>
  <c r="AL11" i="29"/>
  <c r="AK26" i="29"/>
  <c r="AK21" i="29"/>
  <c r="AK19" i="29"/>
  <c r="AK14" i="29"/>
  <c r="AK27" i="29"/>
  <c r="AK18" i="29"/>
  <c r="AL10" i="29"/>
  <c r="AK15" i="29"/>
  <c r="AK17" i="29"/>
  <c r="AK22" i="29"/>
  <c r="AH80" i="29" l="1"/>
  <c r="AH51" i="29"/>
  <c r="AH69" i="29"/>
  <c r="AH73" i="29"/>
  <c r="AH75" i="29"/>
  <c r="AH70" i="29"/>
  <c r="AH63" i="29"/>
  <c r="AH71" i="29"/>
  <c r="AH68" i="29"/>
  <c r="AH50" i="29"/>
  <c r="AH64" i="29"/>
  <c r="AH66" i="29"/>
  <c r="AH56" i="29"/>
  <c r="AH53" i="29"/>
  <c r="AH67" i="29"/>
  <c r="AH72" i="29"/>
  <c r="AH62" i="29"/>
  <c r="AH74" i="29"/>
  <c r="AH65" i="29"/>
  <c r="AH78" i="29"/>
  <c r="AH76" i="29"/>
  <c r="AH58" i="29"/>
  <c r="AH61" i="29"/>
  <c r="AH57" i="29"/>
  <c r="AH55" i="29"/>
  <c r="AH59" i="29"/>
  <c r="AH60" i="29"/>
  <c r="AH52" i="29"/>
  <c r="AH77" i="29"/>
  <c r="AH79" i="29"/>
  <c r="AH49" i="29"/>
  <c r="AH48" i="29"/>
  <c r="AH47" i="29"/>
  <c r="AH46" i="29"/>
  <c r="AH45" i="29"/>
  <c r="AH44" i="29"/>
  <c r="AH43" i="29"/>
  <c r="AH42" i="29"/>
  <c r="AH41" i="29"/>
  <c r="AH40" i="29"/>
  <c r="AH39" i="29"/>
  <c r="AH38" i="29"/>
  <c r="AH32" i="29"/>
  <c r="AH31" i="29"/>
  <c r="AH29" i="29"/>
  <c r="AH26" i="29"/>
  <c r="AH25" i="29"/>
  <c r="AH23" i="29"/>
  <c r="AH22" i="29"/>
  <c r="AH20" i="29"/>
  <c r="AH21" i="29"/>
  <c r="AH19" i="29"/>
  <c r="AH18" i="29"/>
  <c r="AH17" i="29"/>
  <c r="AH16" i="29"/>
  <c r="AH15" i="29"/>
  <c r="AH13" i="29"/>
  <c r="AH12" i="29"/>
  <c r="AH10" i="29"/>
  <c r="AH28" i="29"/>
  <c r="AH34" i="29"/>
  <c r="AH9" i="29"/>
  <c r="AH33" i="29"/>
  <c r="AH36" i="29"/>
  <c r="AH30" i="29"/>
  <c r="AH35" i="29"/>
  <c r="AH37" i="29"/>
  <c r="AH27" i="29"/>
  <c r="AH14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<sst xmlns="http://schemas.openxmlformats.org/spreadsheetml/2006/main" count="1138" uniqueCount="581">
  <si>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</si>
  <si>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</si>
  <si>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</si>
  <si>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</si>
  <si>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</si>
  <si>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</si>
  <si>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</si>
  <si>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</si>
  <si>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</si>
  <si>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</si>
  <si>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</si>
  <si>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</si>
  <si>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</si>
  <si>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</si>
  <si>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</si>
  <si>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</si>
  <si>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</si>
  <si>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</si>
  <si>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</si>
  <si>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</si>
  <si>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</si>
  <si>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</si>
  <si>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</si>
  <si>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</si>
  <si>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</si>
  <si>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</si>
  <si>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</si>
  <si>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</si>
  <si>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</si>
  <si>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</si>
  <si>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</si>
  <si>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</si>
  <si>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</si>
  <si>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</si>
  <si>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</si>
  <si>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</si>
  <si>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</si>
  <si>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</si>
  <si>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</si>
  <si>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</si>
  <si>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</si>
  <si>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</si>
  <si>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</si>
  <si>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</si>
  <si>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</si>
  <si>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</si>
  <si>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</si>
  <si>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</si>
  <si>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</si>
  <si>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</si>
  <si>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</si>
  <si>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</si>
  <si>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</si>
  <si>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</si>
  <si>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</si>
  <si>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</si>
  <si>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</si>
  <si>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</si>
  <si>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</si>
  <si>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</si>
  <si>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</si>
  <si>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</si>
  <si>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</si>
  <si>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</si>
  <si>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</si>
  <si>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</si>
  <si>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</si>
  <si>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</si>
  <si>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</si>
  <si>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</si>
  <si>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</si>
  <si>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</si>
  <si>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</si>
  <si>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</si>
  <si>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</si>
  <si>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</si>
  <si>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</si>
  <si>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</si>
  <si>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</si>
  <si>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</si>
  <si>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</si>
  <si>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</si>
  <si>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</si>
  <si>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</si>
  <si>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</si>
  <si>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</si>
  <si>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</si>
  <si>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</si>
  <si>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</si>
  <si>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</si>
  <si>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</si>
  <si>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</si>
  <si>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</si>
  <si>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</si>
  <si>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</si>
  <si>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</si>
  <si>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</si>
  <si>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</si>
  <si>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</si>
  <si>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</si>
  <si>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</si>
  <si>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</si>
  <si>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</si>
  <si>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</si>
  <si>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</si>
  <si>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</si>
  <si>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</si>
  <si>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</si>
  <si>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</si>
  <si>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</si>
  <si>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</si>
  <si>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</si>
  <si>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</si>
  <si>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</si>
  <si>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</si>
  <si>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</si>
  <si>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</si>
  <si>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</si>
  <si>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</si>
  <si>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</si>
  <si>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</si>
  <si>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</si>
  <si>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</si>
  <si>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</si>
  <si>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</si>
  <si>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</si>
  <si>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</si>
  <si>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</si>
  <si>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</si>
  <si>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</si>
  <si>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</si>
  <si>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</si>
  <si>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</si>
  <si>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</si>
  <si>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</si>
  <si>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</si>
  <si>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</si>
  <si>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</si>
  <si>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</si>
  <si>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</si>
  <si>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</si>
  <si>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</si>
  <si>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</si>
  <si>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</si>
  <si>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</si>
  <si>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</si>
  <si>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</si>
  <si>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</si>
  <si>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</si>
  <si>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</si>
  <si>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</si>
  <si>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</si>
  <si>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</si>
  <si>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</si>
  <si>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</si>
  <si>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</si>
  <si>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</si>
  <si>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</si>
  <si>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</si>
  <si>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</si>
  <si>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</si>
  <si>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</si>
  <si>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</si>
  <si>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</si>
  <si>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</si>
  <si>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</si>
  <si>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</si>
  <si>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</si>
  <si>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</si>
  <si>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</si>
  <si>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</si>
  <si>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</si>
  <si>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</si>
  <si>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</si>
  <si>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</si>
  <si>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</si>
  <si>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</si>
  <si>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</si>
  <si>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</si>
  <si>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</si>
  <si>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</si>
  <si>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</si>
  <si>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</si>
  <si>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</si>
  <si>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</si>
  <si>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</si>
  <si>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</si>
  <si>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</si>
  <si>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</si>
  <si>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</si>
  <si>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</si>
  <si>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</si>
  <si>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</si>
  <si>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</si>
  <si>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</si>
  <si>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</si>
  <si>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</si>
  <si>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</si>
  <si>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</si>
  <si>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</si>
  <si>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</si>
  <si>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</si>
  <si>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</si>
  <si>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</si>
  <si>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</si>
  <si>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</si>
  <si>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</si>
  <si>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</si>
  <si>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</si>
  <si>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</si>
  <si>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</si>
  <si>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</si>
  <si>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</si>
  <si>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</si>
  <si>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</si>
  <si>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</si>
  <si>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</si>
  <si>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</si>
  <si>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</si>
  <si>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</si>
  <si>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</si>
  <si>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</si>
  <si>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</si>
  <si>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</si>
  <si>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</si>
  <si>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</si>
  <si>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</si>
  <si>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</si>
  <si>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</si>
  <si>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</si>
  <si>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</si>
  <si>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</si>
  <si>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</si>
  <si>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</si>
  <si>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</si>
  <si>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</si>
  <si>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</si>
  <si>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</si>
  <si>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</si>
  <si>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</si>
  <si>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</si>
  <si>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</si>
  <si>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</si>
  <si>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</si>
  <si>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</si>
  <si>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</si>
  <si>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</si>
  <si>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</si>
  <si>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</si>
  <si>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</si>
  <si>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</si>
  <si>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</si>
  <si>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</si>
  <si>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</si>
  <si>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</si>
  <si>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</si>
  <si>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</si>
  <si>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</si>
  <si>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</si>
  <si>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</si>
  <si>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</si>
  <si>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</si>
  <si>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</si>
  <si>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</si>
  <si>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</si>
  <si>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</si>
  <si>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</si>
  <si>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</si>
  <si>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</si>
  <si>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</si>
  <si>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</si>
  <si>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</si>
  <si>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</si>
  <si>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</si>
  <si>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</si>
  <si>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</si>
  <si>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</si>
  <si>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</si>
  <si>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</si>
  <si>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</si>
  <si>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</si>
  <si>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</si>
  <si>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</si>
  <si>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</si>
  <si>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</si>
  <si>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</si>
  <si>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</si>
  <si>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</si>
  <si>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</si>
  <si>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</si>
  <si>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</si>
  <si>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</si>
  <si>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</si>
  <si>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</si>
  <si>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</si>
  <si>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</si>
  <si>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</si>
  <si>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</si>
  <si>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</si>
  <si>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</si>
  <si>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</si>
  <si>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</si>
  <si>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</si>
  <si>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</si>
  <si>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</si>
  <si>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</si>
  <si>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</si>
  <si>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</si>
  <si>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</si>
  <si>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</si>
  <si>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</si>
  <si>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</si>
  <si>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</si>
  <si>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</si>
  <si>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</si>
  <si>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</si>
  <si>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</si>
  <si>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</si>
  <si>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</si>
  <si>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</si>
  <si>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</si>
  <si>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</si>
  <si>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</si>
  <si>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</si>
  <si>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</si>
  <si>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</si>
  <si>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</si>
  <si>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</si>
  <si>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</si>
  <si>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</si>
  <si>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</si>
  <si>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</si>
  <si>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</si>
  <si>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</si>
  <si>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</si>
  <si>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</si>
  <si>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</si>
  <si>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</si>
  <si>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</si>
  <si>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</si>
  <si>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</si>
  <si>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</si>
  <si>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</si>
  <si>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</si>
  <si>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</si>
  <si>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</si>
  <si>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</si>
  <si>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</si>
  <si>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</si>
  <si>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</si>
  <si>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</si>
  <si>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</si>
  <si>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</si>
  <si>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</si>
  <si>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</si>
  <si>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</si>
  <si>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</si>
  <si>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</si>
  <si>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</si>
  <si>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</si>
  <si>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</si>
  <si>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</si>
  <si>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</si>
  <si>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</si>
  <si>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</si>
  <si>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</si>
  <si>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</si>
  <si>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</si>
  <si>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</si>
  <si>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</si>
  <si>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</si>
  <si>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</si>
  <si>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</si>
  <si>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</si>
  <si>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</si>
  <si>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</si>
  <si>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</si>
  <si>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</si>
  <si>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</si>
  <si>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</si>
  <si>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</si>
  <si>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</si>
  <si>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</si>
  <si>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</si>
  <si>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</si>
  <si>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</si>
  <si>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</si>
  <si>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</si>
  <si>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</si>
  <si>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</si>
  <si>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</si>
  <si>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</si>
  <si>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</si>
  <si>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</si>
  <si>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</si>
  <si>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</si>
  <si>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</si>
  <si>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</si>
  <si>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</si>
  <si>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</si>
  <si>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</si>
  <si>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</si>
  <si>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</si>
  <si>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</si>
  <si>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</si>
  <si>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</si>
  <si>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</si>
  <si>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</si>
  <si>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</si>
  <si>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</si>
  <si>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</si>
  <si>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</si>
  <si>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</si>
  <si>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</si>
  <si>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</si>
  <si>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</si>
  <si>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</si>
  <si>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</si>
  <si>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</si>
  <si>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</si>
  <si>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</si>
  <si>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</si>
  <si>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</si>
  <si>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</si>
  <si>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</si>
  <si>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</si>
  <si>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</si>
  <si>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</si>
  <si>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</si>
  <si>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</si>
  <si>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</si>
  <si>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</si>
  <si>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</si>
  <si>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</si>
  <si>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</si>
  <si>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</si>
  <si>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</si>
  <si>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</si>
  <si>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</si>
  <si>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</si>
  <si>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</si>
  <si>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</si>
  <si>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</si>
  <si>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</si>
  <si>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</si>
  <si>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</si>
  <si>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</si>
  <si>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</si>
  <si>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</si>
  <si>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</si>
  <si>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</si>
  <si>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</si>
  <si>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</si>
  <si>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</si>
  <si>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</si>
  <si>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</si>
  <si>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</si>
  <si>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</si>
  <si>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</si>
  <si>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</si>
  <si>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</si>
  <si>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</si>
  <si>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</si>
  <si>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</si>
  <si>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</si>
  <si>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</si>
  <si>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</si>
  <si>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</si>
  <si>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</si>
  <si>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</si>
  <si>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</si>
  <si>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</si>
  <si>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</si>
  <si>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</si>
  <si>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</si>
  <si>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</si>
  <si>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</si>
  <si>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</si>
  <si>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</si>
  <si>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</si>
  <si>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</si>
  <si>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</si>
  <si>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</si>
  <si>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</si>
  <si>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</si>
  <si>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</si>
  <si>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</si>
  <si>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</si>
  <si>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</si>
  <si>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</si>
  <si>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</si>
  <si>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</si>
  <si>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</si>
  <si>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</si>
  <si>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</si>
  <si>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</si>
  <si>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</si>
  <si>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</si>
  <si>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</si>
  <si>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</si>
  <si>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</si>
  <si>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</si>
  <si>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</si>
  <si>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</si>
  <si>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</si>
  <si>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</si>
  <si>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</si>
  <si>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</si>
  <si>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</si>
  <si>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</si>
  <si>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</si>
  <si>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</si>
  <si>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</si>
  <si>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</si>
  <si>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</si>
  <si>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</si>
  <si>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</si>
  <si>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</si>
  <si>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</si>
  <si>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</si>
  <si>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</si>
  <si>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</si>
  <si>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</si>
  <si>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</si>
  <si>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</si>
  <si>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</si>
  <si>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</si>
  <si>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</si>
  <si>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</si>
  <si>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</si>
  <si>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</si>
  <si>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</si>
  <si>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</si>
  <si>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</si>
  <si>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</si>
  <si>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</si>
  <si>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</si>
  <si>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</si>
  <si>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</si>
  <si>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</si>
  <si>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</si>
  <si>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</si>
  <si>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</si>
  <si>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</si>
  <si>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</si>
  <si>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</si>
  <si>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</si>
  <si>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</si>
  <si>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</si>
  <si>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</si>
  <si>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</si>
  <si>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</si>
  <si>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</si>
  <si>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</si>
  <si>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</si>
  <si>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</si>
  <si>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</si>
  <si>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</si>
  <si>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</si>
  <si>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</si>
  <si>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</si>
  <si>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</si>
  <si>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</si>
  <si>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</si>
  <si>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</si>
  <si>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</si>
  <si>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</si>
  <si>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HP</t>
  </si>
  <si>
    <t>Grade 10</t>
  </si>
  <si>
    <t>Computer</t>
  </si>
  <si>
    <t>R.  N.</t>
  </si>
  <si>
    <t>Moral</t>
  </si>
  <si>
    <t>OBTE</t>
  </si>
  <si>
    <t>Social</t>
  </si>
  <si>
    <t>Class :6</t>
  </si>
  <si>
    <t>Dinanath Mahato</t>
  </si>
  <si>
    <t>Grade 30</t>
  </si>
  <si>
    <t>Chanda Mahato</t>
  </si>
  <si>
    <t>Nitesh Chaudhary</t>
  </si>
  <si>
    <t xml:space="preserve">Dinanath Mahato 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</si>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</sst>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7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/>
  </cellXfs>
  <cellStyles count="1"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R8" sqref="R8"/>
    </sheetView>
  </sheetViews>
  <sheetFormatPr defaultRowHeight="15" x14ac:dyDescent="0.25"/>
  <sheetData>
    <row r="1" spans="1:14" x14ac:dyDescent="0.25">
      <c r="A1" t="s">
        <v>552</v>
      </c>
      <c r="C1" t="s">
        <v>553</v>
      </c>
      <c r="E1" t="s">
        <v>554</v>
      </c>
      <c r="G1" t="s">
        <v>555</v>
      </c>
      <c r="I1" t="s">
        <v>556</v>
      </c>
      <c r="K1" t="s">
        <v>568</v>
      </c>
      <c r="M1" t="s">
        <v>576</v>
      </c>
    </row>
    <row r="2" spans="1:14" x14ac:dyDescent="0.25">
      <c r="A2">
        <v>0</v>
      </c>
      <c r="B2" t="s">
        <v>535</v>
      </c>
      <c r="C2">
        <v>0</v>
      </c>
      <c r="D2" t="s">
        <v>535</v>
      </c>
      <c r="E2">
        <f>A2*0.375</f>
        <v>0</v>
      </c>
      <c r="F2" t="s">
        <v>535</v>
      </c>
      <c r="G2">
        <f>A2*0.25</f>
        <v>0</v>
      </c>
      <c r="H2" t="s">
        <v>535</v>
      </c>
      <c r="I2">
        <f>A2*0.4</f>
        <v>0</v>
      </c>
      <c r="J2" t="s">
        <v>535</v>
      </c>
      <c r="K2">
        <f>A2*0.1</f>
        <v>0</v>
      </c>
      <c r="L2" t="s">
        <v>535</v>
      </c>
      <c r="M2">
        <f>A2*0.3</f>
        <v>0</v>
      </c>
      <c r="N2" t="str">
        <f>L2</f>
        <v>ABS</v>
      </c>
    </row>
    <row r="3" spans="1:14" x14ac:dyDescent="0.25">
      <c r="A3">
        <v>1</v>
      </c>
      <c r="B3" t="s">
        <v>537</v>
      </c>
      <c r="C3">
        <v>1</v>
      </c>
      <c r="D3" t="s">
        <v>537</v>
      </c>
      <c r="E3">
        <v>1</v>
      </c>
      <c r="F3" t="s">
        <v>537</v>
      </c>
      <c r="G3">
        <v>1</v>
      </c>
      <c r="H3" t="s">
        <v>537</v>
      </c>
      <c r="I3">
        <f t="shared" ref="I3:I11" si="0">A3*0.4</f>
        <v>0.4</v>
      </c>
      <c r="J3" t="s">
        <v>537</v>
      </c>
      <c r="K3">
        <f t="shared" ref="K3:K11" si="1">A3*0.1</f>
        <v>0.1</v>
      </c>
      <c r="L3" t="s">
        <v>537</v>
      </c>
      <c r="M3">
        <f t="shared" ref="M3:M11" si="2">A3*0.3</f>
        <v>0.3</v>
      </c>
      <c r="N3" t="str">
        <f t="shared" ref="N3:N11" si="3">L3</f>
        <v>E</v>
      </c>
    </row>
    <row r="4" spans="1:14" x14ac:dyDescent="0.25">
      <c r="A4">
        <v>20</v>
      </c>
      <c r="B4" t="s">
        <v>536</v>
      </c>
      <c r="C4">
        <v>10</v>
      </c>
      <c r="D4" t="s">
        <v>536</v>
      </c>
      <c r="E4">
        <f t="shared" ref="E4:E11" si="4">A4*0.375</f>
        <v>7.5</v>
      </c>
      <c r="F4" t="s">
        <v>536</v>
      </c>
      <c r="G4">
        <f t="shared" ref="G4:G11" si="5">A4*0.25</f>
        <v>5</v>
      </c>
      <c r="H4" t="s">
        <v>536</v>
      </c>
      <c r="I4">
        <f t="shared" si="0"/>
        <v>8</v>
      </c>
      <c r="J4" t="s">
        <v>536</v>
      </c>
      <c r="K4">
        <f t="shared" si="1"/>
        <v>2</v>
      </c>
      <c r="L4" t="s">
        <v>536</v>
      </c>
      <c r="M4">
        <f t="shared" si="2"/>
        <v>6</v>
      </c>
      <c r="N4" t="str">
        <f t="shared" si="3"/>
        <v>D</v>
      </c>
    </row>
    <row r="5" spans="1:14" x14ac:dyDescent="0.25">
      <c r="A5">
        <v>30</v>
      </c>
      <c r="B5" t="s">
        <v>538</v>
      </c>
      <c r="C5">
        <v>15</v>
      </c>
      <c r="D5" t="s">
        <v>538</v>
      </c>
      <c r="E5">
        <f t="shared" si="4"/>
        <v>11.25</v>
      </c>
      <c r="F5" t="s">
        <v>538</v>
      </c>
      <c r="G5">
        <f t="shared" si="5"/>
        <v>7.5</v>
      </c>
      <c r="H5" t="s">
        <v>538</v>
      </c>
      <c r="I5">
        <f t="shared" si="0"/>
        <v>12</v>
      </c>
      <c r="J5" t="s">
        <v>538</v>
      </c>
      <c r="K5">
        <f t="shared" si="1"/>
        <v>3</v>
      </c>
      <c r="L5" t="s">
        <v>538</v>
      </c>
      <c r="M5">
        <f t="shared" si="2"/>
        <v>9</v>
      </c>
      <c r="N5" t="str">
        <f t="shared" si="3"/>
        <v>D+</v>
      </c>
    </row>
    <row r="6" spans="1:14" x14ac:dyDescent="0.25">
      <c r="A6">
        <v>40</v>
      </c>
      <c r="B6" t="s">
        <v>539</v>
      </c>
      <c r="C6">
        <v>20</v>
      </c>
      <c r="D6" t="s">
        <v>539</v>
      </c>
      <c r="E6">
        <f t="shared" si="4"/>
        <v>15</v>
      </c>
      <c r="F6" t="s">
        <v>539</v>
      </c>
      <c r="G6">
        <f t="shared" si="5"/>
        <v>10</v>
      </c>
      <c r="H6" t="s">
        <v>539</v>
      </c>
      <c r="I6">
        <f t="shared" si="0"/>
        <v>16</v>
      </c>
      <c r="J6" t="s">
        <v>539</v>
      </c>
      <c r="K6">
        <f t="shared" si="1"/>
        <v>4</v>
      </c>
      <c r="L6" t="s">
        <v>539</v>
      </c>
      <c r="M6">
        <f t="shared" si="2"/>
        <v>12</v>
      </c>
      <c r="N6" t="str">
        <f t="shared" si="3"/>
        <v>C</v>
      </c>
    </row>
    <row r="7" spans="1:14" x14ac:dyDescent="0.25">
      <c r="A7">
        <v>50</v>
      </c>
      <c r="B7" t="s">
        <v>540</v>
      </c>
      <c r="C7">
        <v>25</v>
      </c>
      <c r="D7" t="s">
        <v>540</v>
      </c>
      <c r="E7">
        <f t="shared" si="4"/>
        <v>18.75</v>
      </c>
      <c r="F7" t="s">
        <v>540</v>
      </c>
      <c r="G7">
        <f t="shared" si="5"/>
        <v>12.5</v>
      </c>
      <c r="H7" t="s">
        <v>540</v>
      </c>
      <c r="I7">
        <f t="shared" si="0"/>
        <v>20</v>
      </c>
      <c r="J7" t="s">
        <v>540</v>
      </c>
      <c r="K7">
        <f t="shared" si="1"/>
        <v>5</v>
      </c>
      <c r="L7" t="s">
        <v>540</v>
      </c>
      <c r="M7">
        <f t="shared" si="2"/>
        <v>15</v>
      </c>
      <c r="N7" t="str">
        <f t="shared" si="3"/>
        <v>C+</v>
      </c>
    </row>
    <row r="8" spans="1:14" x14ac:dyDescent="0.25">
      <c r="A8">
        <v>60</v>
      </c>
      <c r="B8" t="s">
        <v>97</v>
      </c>
      <c r="C8">
        <v>30</v>
      </c>
      <c r="D8" t="s">
        <v>97</v>
      </c>
      <c r="E8">
        <f t="shared" si="4"/>
        <v>22.5</v>
      </c>
      <c r="F8" t="s">
        <v>97</v>
      </c>
      <c r="G8">
        <f t="shared" si="5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  <c r="M8">
        <f t="shared" si="2"/>
        <v>18</v>
      </c>
      <c r="N8" t="str">
        <f t="shared" si="3"/>
        <v>B</v>
      </c>
    </row>
    <row r="9" spans="1:14" x14ac:dyDescent="0.25">
      <c r="A9">
        <v>70</v>
      </c>
      <c r="B9" t="s">
        <v>541</v>
      </c>
      <c r="C9">
        <v>35</v>
      </c>
      <c r="D9" t="s">
        <v>541</v>
      </c>
      <c r="E9">
        <f t="shared" si="4"/>
        <v>26.25</v>
      </c>
      <c r="F9" t="s">
        <v>541</v>
      </c>
      <c r="G9">
        <f t="shared" si="5"/>
        <v>17.5</v>
      </c>
      <c r="H9" t="s">
        <v>541</v>
      </c>
      <c r="I9">
        <f t="shared" si="0"/>
        <v>28</v>
      </c>
      <c r="J9" t="s">
        <v>541</v>
      </c>
      <c r="K9">
        <f t="shared" si="1"/>
        <v>7</v>
      </c>
      <c r="L9" t="s">
        <v>541</v>
      </c>
      <c r="M9">
        <f t="shared" si="2"/>
        <v>21</v>
      </c>
      <c r="N9" t="str">
        <f t="shared" si="3"/>
        <v>B+</v>
      </c>
    </row>
    <row r="10" spans="1:14" x14ac:dyDescent="0.25">
      <c r="A10">
        <v>80</v>
      </c>
      <c r="B10" t="s">
        <v>96</v>
      </c>
      <c r="C10">
        <v>40</v>
      </c>
      <c r="D10" t="s">
        <v>96</v>
      </c>
      <c r="E10">
        <f t="shared" si="4"/>
        <v>30</v>
      </c>
      <c r="F10" t="s">
        <v>96</v>
      </c>
      <c r="G10">
        <f t="shared" si="5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  <c r="M10">
        <f t="shared" si="2"/>
        <v>24</v>
      </c>
      <c r="N10" t="str">
        <f t="shared" si="3"/>
        <v>A</v>
      </c>
    </row>
    <row r="11" spans="1:14" x14ac:dyDescent="0.25">
      <c r="A11">
        <v>90</v>
      </c>
      <c r="B11" t="s">
        <v>542</v>
      </c>
      <c r="C11">
        <v>45</v>
      </c>
      <c r="D11" t="s">
        <v>542</v>
      </c>
      <c r="E11">
        <f t="shared" si="4"/>
        <v>33.75</v>
      </c>
      <c r="F11" t="s">
        <v>542</v>
      </c>
      <c r="G11">
        <f t="shared" si="5"/>
        <v>22.5</v>
      </c>
      <c r="H11" t="s">
        <v>542</v>
      </c>
      <c r="I11">
        <f t="shared" si="0"/>
        <v>36</v>
      </c>
      <c r="J11" t="s">
        <v>542</v>
      </c>
      <c r="K11">
        <f t="shared" si="1"/>
        <v>9</v>
      </c>
      <c r="L11" t="s">
        <v>542</v>
      </c>
      <c r="M11">
        <f t="shared" si="2"/>
        <v>27</v>
      </c>
      <c r="N11" t="str">
        <f t="shared" si="3"/>
        <v>A+</v>
      </c>
    </row>
    <row r="14" spans="1:14" x14ac:dyDescent="0.25">
      <c r="A14" t="s">
        <v>535</v>
      </c>
      <c r="B14">
        <v>0</v>
      </c>
    </row>
    <row r="15" spans="1:14" x14ac:dyDescent="0.25">
      <c r="A15" t="s">
        <v>537</v>
      </c>
      <c r="B15" s="4">
        <v>0.8</v>
      </c>
    </row>
    <row r="16" spans="1:14" x14ac:dyDescent="0.25">
      <c r="A16" t="s">
        <v>536</v>
      </c>
      <c r="B16" s="4">
        <v>1.2</v>
      </c>
    </row>
    <row r="17" spans="1:2" x14ac:dyDescent="0.25">
      <c r="A17" t="s">
        <v>538</v>
      </c>
      <c r="B17" s="4">
        <v>1.6</v>
      </c>
    </row>
    <row r="18" spans="1:2" x14ac:dyDescent="0.25">
      <c r="A18" t="s">
        <v>539</v>
      </c>
      <c r="B18" s="4">
        <v>2</v>
      </c>
    </row>
    <row r="19" spans="1:2" x14ac:dyDescent="0.25">
      <c r="A19" t="s">
        <v>540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541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542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K1" zoomScaleNormal="100" workbookViewId="0">
      <selection activeCell="P1" sqref="P1:R74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533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95</v>
      </c>
      <c r="AB3">
        <v>1</v>
      </c>
      <c r="AC3" t="s">
        <v>335</v>
      </c>
      <c r="AD3" t="s">
        <v>96</v>
      </c>
      <c r="AF3">
        <v>1</v>
      </c>
      <c r="AG3" t="s">
        <v>382</v>
      </c>
      <c r="AH3" t="s">
        <v>96</v>
      </c>
      <c r="AJ3">
        <v>1</v>
      </c>
      <c r="AK3" t="s">
        <v>453</v>
      </c>
      <c r="AM3">
        <v>1</v>
      </c>
      <c r="AN3" t="s">
        <v>464</v>
      </c>
    </row>
    <row r="4" spans="1:40" x14ac:dyDescent="0.25">
      <c r="A4">
        <v>2</v>
      </c>
      <c r="B4" t="s">
        <v>534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267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336</v>
      </c>
      <c r="AD4" t="s">
        <v>96</v>
      </c>
      <c r="AF4">
        <v>2</v>
      </c>
      <c r="AG4" t="s">
        <v>383</v>
      </c>
      <c r="AH4" t="s">
        <v>96</v>
      </c>
      <c r="AJ4">
        <v>2</v>
      </c>
      <c r="AK4" t="s">
        <v>454</v>
      </c>
      <c r="AM4">
        <v>2</v>
      </c>
      <c r="AN4" t="s">
        <v>465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268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337</v>
      </c>
      <c r="AD5" t="s">
        <v>96</v>
      </c>
      <c r="AF5">
        <v>3</v>
      </c>
      <c r="AG5" t="s">
        <v>384</v>
      </c>
      <c r="AH5" t="s">
        <v>96</v>
      </c>
      <c r="AJ5">
        <v>3</v>
      </c>
      <c r="AK5" t="s">
        <v>455</v>
      </c>
      <c r="AM5">
        <v>3</v>
      </c>
      <c r="AN5" t="s">
        <v>466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269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338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456</v>
      </c>
      <c r="AM6">
        <v>4</v>
      </c>
      <c r="AN6" t="s">
        <v>467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270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339</v>
      </c>
      <c r="AD7" t="s">
        <v>96</v>
      </c>
      <c r="AF7">
        <v>5</v>
      </c>
      <c r="AG7" t="s">
        <v>385</v>
      </c>
      <c r="AH7" t="s">
        <v>96</v>
      </c>
      <c r="AJ7">
        <v>5</v>
      </c>
      <c r="AK7" t="s">
        <v>457</v>
      </c>
      <c r="AM7">
        <v>5</v>
      </c>
      <c r="AN7" t="s">
        <v>468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271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340</v>
      </c>
      <c r="AD8" t="s">
        <v>96</v>
      </c>
      <c r="AF8">
        <v>6</v>
      </c>
      <c r="AG8" t="s">
        <v>386</v>
      </c>
      <c r="AH8" t="s">
        <v>96</v>
      </c>
      <c r="AJ8">
        <v>6</v>
      </c>
      <c r="AK8" t="s">
        <v>458</v>
      </c>
      <c r="AM8">
        <v>6</v>
      </c>
      <c r="AN8" t="s">
        <v>469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272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341</v>
      </c>
      <c r="AD9" t="s">
        <v>96</v>
      </c>
      <c r="AF9">
        <v>7</v>
      </c>
      <c r="AG9" t="s">
        <v>387</v>
      </c>
      <c r="AH9" t="s">
        <v>96</v>
      </c>
      <c r="AJ9">
        <v>7</v>
      </c>
      <c r="AK9" t="s">
        <v>459</v>
      </c>
      <c r="AM9">
        <v>7</v>
      </c>
      <c r="AN9" t="s">
        <v>470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273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342</v>
      </c>
      <c r="AD10" t="s">
        <v>96</v>
      </c>
      <c r="AF10">
        <v>8</v>
      </c>
      <c r="AG10" t="s">
        <v>388</v>
      </c>
      <c r="AH10" t="s">
        <v>96</v>
      </c>
      <c r="AJ10">
        <v>8</v>
      </c>
      <c r="AK10" t="s">
        <v>336</v>
      </c>
      <c r="AM10">
        <v>8</v>
      </c>
      <c r="AN10" t="s">
        <v>471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274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343</v>
      </c>
      <c r="AD11" t="s">
        <v>96</v>
      </c>
      <c r="AF11">
        <v>9</v>
      </c>
      <c r="AG11" t="s">
        <v>389</v>
      </c>
      <c r="AH11" t="s">
        <v>96</v>
      </c>
      <c r="AJ11">
        <v>9</v>
      </c>
      <c r="AK11" t="s">
        <v>460</v>
      </c>
      <c r="AM11">
        <v>9</v>
      </c>
      <c r="AN11" t="s">
        <v>472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275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344</v>
      </c>
      <c r="AD12" t="s">
        <v>96</v>
      </c>
      <c r="AF12">
        <v>10</v>
      </c>
      <c r="AG12" t="s">
        <v>390</v>
      </c>
      <c r="AH12" t="s">
        <v>96</v>
      </c>
      <c r="AJ12">
        <v>10</v>
      </c>
      <c r="AK12" t="s">
        <v>461</v>
      </c>
      <c r="AM12">
        <v>10</v>
      </c>
      <c r="AN12" t="s">
        <v>473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276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345</v>
      </c>
      <c r="AD13" t="s">
        <v>96</v>
      </c>
      <c r="AF13">
        <v>11</v>
      </c>
      <c r="AG13" t="s">
        <v>391</v>
      </c>
      <c r="AH13" t="s">
        <v>96</v>
      </c>
      <c r="AJ13">
        <v>11</v>
      </c>
      <c r="AK13" t="s">
        <v>462</v>
      </c>
      <c r="AM13">
        <v>11</v>
      </c>
      <c r="AN13" t="s">
        <v>474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277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346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463</v>
      </c>
      <c r="AM14">
        <v>12</v>
      </c>
      <c r="AN14" t="s">
        <v>475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278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347</v>
      </c>
      <c r="AD15" t="s">
        <v>96</v>
      </c>
      <c r="AF15">
        <v>13</v>
      </c>
      <c r="AG15" t="s">
        <v>355</v>
      </c>
      <c r="AH15" t="s">
        <v>96</v>
      </c>
      <c r="AM15">
        <v>13</v>
      </c>
      <c r="AN15" t="s">
        <v>476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83</v>
      </c>
      <c r="R16" t="s">
        <v>96</v>
      </c>
      <c r="T16">
        <v>14</v>
      </c>
      <c r="U16" t="s">
        <v>279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348</v>
      </c>
      <c r="AD16" t="s">
        <v>96</v>
      </c>
      <c r="AF16">
        <v>14</v>
      </c>
      <c r="AG16" t="s">
        <v>392</v>
      </c>
      <c r="AH16" t="s">
        <v>96</v>
      </c>
      <c r="AM16">
        <v>14</v>
      </c>
      <c r="AN16" t="s">
        <v>477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84</v>
      </c>
      <c r="R17" t="s">
        <v>96</v>
      </c>
      <c r="T17">
        <v>15</v>
      </c>
      <c r="U17" t="s">
        <v>280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349</v>
      </c>
      <c r="AD17" t="s">
        <v>96</v>
      </c>
      <c r="AF17">
        <v>15</v>
      </c>
      <c r="AG17" t="s">
        <v>393</v>
      </c>
      <c r="AH17" t="s">
        <v>96</v>
      </c>
      <c r="AM17">
        <v>15</v>
      </c>
      <c r="AN17" t="s">
        <v>478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577</v>
      </c>
      <c r="R18" t="s">
        <v>96</v>
      </c>
      <c r="T18">
        <v>16</v>
      </c>
      <c r="U18" t="s">
        <v>281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350</v>
      </c>
      <c r="AD18" t="s">
        <v>96</v>
      </c>
      <c r="AF18">
        <v>16</v>
      </c>
      <c r="AG18" t="s">
        <v>394</v>
      </c>
      <c r="AH18" t="s">
        <v>96</v>
      </c>
      <c r="AM18">
        <v>16</v>
      </c>
      <c r="AN18" t="s">
        <v>479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282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351</v>
      </c>
      <c r="AD19" t="s">
        <v>96</v>
      </c>
      <c r="AF19">
        <v>17</v>
      </c>
      <c r="AG19" t="s">
        <v>305</v>
      </c>
      <c r="AH19" t="s">
        <v>96</v>
      </c>
      <c r="AM19">
        <v>17</v>
      </c>
      <c r="AN19" t="s">
        <v>480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283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352</v>
      </c>
      <c r="AD20" t="s">
        <v>96</v>
      </c>
      <c r="AF20">
        <v>18</v>
      </c>
      <c r="AG20" t="s">
        <v>395</v>
      </c>
      <c r="AH20" t="s">
        <v>96</v>
      </c>
      <c r="AM20">
        <v>18</v>
      </c>
      <c r="AN20" t="s">
        <v>481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284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353</v>
      </c>
      <c r="AD21" t="s">
        <v>96</v>
      </c>
      <c r="AF21">
        <v>19</v>
      </c>
      <c r="AG21" t="s">
        <v>396</v>
      </c>
      <c r="AH21" t="s">
        <v>96</v>
      </c>
      <c r="AM21">
        <v>19</v>
      </c>
      <c r="AN21" t="s">
        <v>482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285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354</v>
      </c>
      <c r="AD22" t="s">
        <v>96</v>
      </c>
      <c r="AF22">
        <v>20</v>
      </c>
      <c r="AG22" t="s">
        <v>397</v>
      </c>
      <c r="AH22" t="s">
        <v>96</v>
      </c>
      <c r="AM22">
        <v>20</v>
      </c>
      <c r="AN22" t="s">
        <v>483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286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355</v>
      </c>
      <c r="AD23" t="s">
        <v>96</v>
      </c>
      <c r="AF23">
        <v>21</v>
      </c>
      <c r="AG23" t="s">
        <v>398</v>
      </c>
      <c r="AH23" t="s">
        <v>96</v>
      </c>
      <c r="AM23">
        <v>21</v>
      </c>
      <c r="AN23" t="s">
        <v>484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287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356</v>
      </c>
      <c r="AD24" t="s">
        <v>96</v>
      </c>
      <c r="AF24">
        <v>22</v>
      </c>
      <c r="AG24" t="s">
        <v>399</v>
      </c>
      <c r="AH24" t="s">
        <v>96</v>
      </c>
      <c r="AM24">
        <v>22</v>
      </c>
      <c r="AN24" t="s">
        <v>485</v>
      </c>
    </row>
    <row r="25" spans="1:40" x14ac:dyDescent="0.25">
      <c r="J25">
        <v>23</v>
      </c>
      <c r="K25" t="s">
        <v>80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288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357</v>
      </c>
      <c r="AD25" t="s">
        <v>96</v>
      </c>
      <c r="AF25">
        <v>23</v>
      </c>
      <c r="AG25" t="s">
        <v>400</v>
      </c>
      <c r="AH25" t="s">
        <v>96</v>
      </c>
      <c r="AM25">
        <v>23</v>
      </c>
      <c r="AN25" t="s">
        <v>486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289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358</v>
      </c>
      <c r="AD26" t="s">
        <v>96</v>
      </c>
      <c r="AF26">
        <v>24</v>
      </c>
      <c r="AG26" t="s">
        <v>401</v>
      </c>
      <c r="AH26" t="s">
        <v>96</v>
      </c>
      <c r="AM26">
        <v>24</v>
      </c>
      <c r="AN26" t="s">
        <v>487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290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359</v>
      </c>
      <c r="AD27" t="s">
        <v>96</v>
      </c>
      <c r="AF27">
        <v>25</v>
      </c>
      <c r="AG27" t="s">
        <v>402</v>
      </c>
      <c r="AH27" t="s">
        <v>96</v>
      </c>
      <c r="AM27">
        <v>25</v>
      </c>
      <c r="AN27" t="s">
        <v>488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578</v>
      </c>
      <c r="R28" t="s">
        <v>96</v>
      </c>
      <c r="T28">
        <v>26</v>
      </c>
      <c r="U28" t="s">
        <v>291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360</v>
      </c>
      <c r="AD28" t="s">
        <v>96</v>
      </c>
      <c r="AF28">
        <v>26</v>
      </c>
      <c r="AG28" t="s">
        <v>403</v>
      </c>
      <c r="AH28" t="s">
        <v>96</v>
      </c>
      <c r="AM28">
        <v>26</v>
      </c>
      <c r="AN28" t="s">
        <v>489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234</v>
      </c>
      <c r="R29" t="s">
        <v>96</v>
      </c>
      <c r="T29">
        <v>27</v>
      </c>
      <c r="U29" t="s">
        <v>292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361</v>
      </c>
      <c r="AD29" t="s">
        <v>96</v>
      </c>
      <c r="AF29">
        <v>27</v>
      </c>
      <c r="AG29" t="s">
        <v>404</v>
      </c>
      <c r="AH29" t="s">
        <v>96</v>
      </c>
      <c r="AM29">
        <v>27</v>
      </c>
      <c r="AN29" t="s">
        <v>490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235</v>
      </c>
      <c r="R30" t="s">
        <v>96</v>
      </c>
      <c r="T30">
        <v>28</v>
      </c>
      <c r="U30" t="s">
        <v>293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362</v>
      </c>
      <c r="AD30" t="s">
        <v>96</v>
      </c>
      <c r="AF30">
        <v>28</v>
      </c>
      <c r="AG30" t="s">
        <v>405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236</v>
      </c>
      <c r="R31" t="s">
        <v>96</v>
      </c>
      <c r="T31">
        <v>29</v>
      </c>
      <c r="U31" t="s">
        <v>294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363</v>
      </c>
      <c r="AD31" t="s">
        <v>96</v>
      </c>
      <c r="AF31">
        <v>29</v>
      </c>
      <c r="AG31" t="s">
        <v>406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237</v>
      </c>
      <c r="R32" t="s">
        <v>96</v>
      </c>
      <c r="T32">
        <v>30</v>
      </c>
      <c r="U32" t="s">
        <v>295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364</v>
      </c>
      <c r="AD32" t="s">
        <v>96</v>
      </c>
      <c r="AF32">
        <v>30</v>
      </c>
      <c r="AG32" t="s">
        <v>407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238</v>
      </c>
      <c r="R33" t="s">
        <v>96</v>
      </c>
      <c r="T33">
        <v>31</v>
      </c>
      <c r="U33" t="s">
        <v>296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365</v>
      </c>
      <c r="AD33" t="s">
        <v>96</v>
      </c>
      <c r="AF33">
        <v>31</v>
      </c>
      <c r="AG33" t="s">
        <v>408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239</v>
      </c>
      <c r="R34" t="s">
        <v>96</v>
      </c>
      <c r="T34">
        <v>32</v>
      </c>
      <c r="U34" t="s">
        <v>297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366</v>
      </c>
      <c r="AD34" t="s">
        <v>96</v>
      </c>
      <c r="AF34">
        <v>32</v>
      </c>
      <c r="AG34" t="s">
        <v>409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240</v>
      </c>
      <c r="R35" t="s">
        <v>96</v>
      </c>
      <c r="T35">
        <v>33</v>
      </c>
      <c r="U35" t="s">
        <v>298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367</v>
      </c>
      <c r="AD35" t="s">
        <v>96</v>
      </c>
      <c r="AF35">
        <v>33</v>
      </c>
      <c r="AG35" t="s">
        <v>410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241</v>
      </c>
      <c r="R36" t="s">
        <v>96</v>
      </c>
      <c r="T36">
        <v>34</v>
      </c>
      <c r="U36" t="s">
        <v>299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368</v>
      </c>
      <c r="AD36" t="s">
        <v>96</v>
      </c>
      <c r="AF36">
        <v>34</v>
      </c>
      <c r="AG36" t="s">
        <v>411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242</v>
      </c>
      <c r="R37" t="s">
        <v>96</v>
      </c>
      <c r="T37">
        <v>35</v>
      </c>
      <c r="U37" t="s">
        <v>300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369</v>
      </c>
      <c r="AD37" t="s">
        <v>96</v>
      </c>
      <c r="AF37">
        <v>35</v>
      </c>
      <c r="AG37" t="s">
        <v>353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243</v>
      </c>
      <c r="R38" t="s">
        <v>96</v>
      </c>
      <c r="T38">
        <v>36</v>
      </c>
      <c r="U38" t="s">
        <v>301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370</v>
      </c>
      <c r="AD38" t="s">
        <v>96</v>
      </c>
      <c r="AF38">
        <v>36</v>
      </c>
      <c r="AG38" t="s">
        <v>412</v>
      </c>
      <c r="AH38" t="s">
        <v>96</v>
      </c>
    </row>
    <row r="39" spans="10:34" x14ac:dyDescent="0.25">
      <c r="P39">
        <v>37</v>
      </c>
      <c r="Q39" t="s">
        <v>244</v>
      </c>
      <c r="R39" t="s">
        <v>96</v>
      </c>
      <c r="T39">
        <v>37</v>
      </c>
      <c r="U39" t="s">
        <v>302</v>
      </c>
      <c r="V39" t="s">
        <v>97</v>
      </c>
      <c r="X39">
        <v>37</v>
      </c>
      <c r="Y39" t="s">
        <v>50</v>
      </c>
      <c r="Z39" t="s">
        <v>97</v>
      </c>
      <c r="AB39">
        <v>37</v>
      </c>
      <c r="AC39" t="s">
        <v>371</v>
      </c>
      <c r="AD39" t="s">
        <v>96</v>
      </c>
      <c r="AF39">
        <v>37</v>
      </c>
      <c r="AG39" t="s">
        <v>413</v>
      </c>
      <c r="AH39" t="s">
        <v>96</v>
      </c>
    </row>
    <row r="40" spans="10:34" x14ac:dyDescent="0.25">
      <c r="P40">
        <v>38</v>
      </c>
      <c r="Q40" t="s">
        <v>245</v>
      </c>
      <c r="R40" t="s">
        <v>96</v>
      </c>
      <c r="T40">
        <v>38</v>
      </c>
      <c r="U40" t="s">
        <v>303</v>
      </c>
      <c r="V40" t="s">
        <v>97</v>
      </c>
      <c r="X40">
        <v>38</v>
      </c>
      <c r="Y40" t="s">
        <v>51</v>
      </c>
      <c r="Z40" t="s">
        <v>97</v>
      </c>
      <c r="AB40">
        <v>38</v>
      </c>
      <c r="AC40" t="s">
        <v>372</v>
      </c>
      <c r="AD40" t="s">
        <v>96</v>
      </c>
      <c r="AF40">
        <v>38</v>
      </c>
      <c r="AG40" t="s">
        <v>414</v>
      </c>
      <c r="AH40" t="s">
        <v>96</v>
      </c>
    </row>
    <row r="41" spans="10:34" x14ac:dyDescent="0.25">
      <c r="P41">
        <v>39</v>
      </c>
      <c r="Q41" t="s">
        <v>80</v>
      </c>
      <c r="R41" t="s">
        <v>96</v>
      </c>
      <c r="T41">
        <v>39</v>
      </c>
      <c r="U41" t="s">
        <v>304</v>
      </c>
      <c r="V41" t="s">
        <v>97</v>
      </c>
      <c r="X41">
        <v>39</v>
      </c>
      <c r="Y41" t="s">
        <v>52</v>
      </c>
      <c r="Z41" t="s">
        <v>97</v>
      </c>
      <c r="AB41">
        <v>39</v>
      </c>
      <c r="AC41" t="s">
        <v>373</v>
      </c>
      <c r="AD41" t="s">
        <v>96</v>
      </c>
      <c r="AF41">
        <v>39</v>
      </c>
      <c r="AG41" t="s">
        <v>415</v>
      </c>
      <c r="AH41" t="s">
        <v>96</v>
      </c>
    </row>
    <row r="42" spans="10:34" x14ac:dyDescent="0.25">
      <c r="P42">
        <v>40</v>
      </c>
      <c r="Q42" t="s">
        <v>246</v>
      </c>
      <c r="R42" t="s">
        <v>96</v>
      </c>
      <c r="T42">
        <v>40</v>
      </c>
      <c r="U42" t="s">
        <v>305</v>
      </c>
      <c r="V42" t="s">
        <v>97</v>
      </c>
      <c r="X42">
        <v>40</v>
      </c>
      <c r="Y42" t="s">
        <v>53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416</v>
      </c>
      <c r="AH42" t="s">
        <v>96</v>
      </c>
    </row>
    <row r="43" spans="10:34" x14ac:dyDescent="0.25">
      <c r="P43">
        <v>41</v>
      </c>
      <c r="Q43" t="s">
        <v>247</v>
      </c>
      <c r="R43" t="s">
        <v>96</v>
      </c>
      <c r="T43">
        <v>41</v>
      </c>
      <c r="U43" t="s">
        <v>306</v>
      </c>
      <c r="V43" t="s">
        <v>97</v>
      </c>
      <c r="X43">
        <v>41</v>
      </c>
      <c r="Y43" t="s">
        <v>54</v>
      </c>
      <c r="Z43" t="s">
        <v>97</v>
      </c>
      <c r="AB43">
        <v>41</v>
      </c>
      <c r="AC43" t="s">
        <v>374</v>
      </c>
      <c r="AD43" t="s">
        <v>96</v>
      </c>
      <c r="AF43">
        <v>41</v>
      </c>
      <c r="AG43" t="s">
        <v>417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307</v>
      </c>
      <c r="V44" t="s">
        <v>97</v>
      </c>
      <c r="X44">
        <v>42</v>
      </c>
      <c r="Y44" t="s">
        <v>55</v>
      </c>
      <c r="Z44" t="s">
        <v>97</v>
      </c>
      <c r="AB44">
        <v>42</v>
      </c>
      <c r="AC44" t="s">
        <v>375</v>
      </c>
      <c r="AD44" t="s">
        <v>96</v>
      </c>
      <c r="AF44">
        <v>42</v>
      </c>
      <c r="AG44" t="s">
        <v>418</v>
      </c>
      <c r="AH44" t="s">
        <v>97</v>
      </c>
    </row>
    <row r="45" spans="10:34" x14ac:dyDescent="0.25">
      <c r="P45">
        <v>43</v>
      </c>
      <c r="Q45" t="s">
        <v>248</v>
      </c>
      <c r="R45" t="s">
        <v>97</v>
      </c>
      <c r="T45">
        <v>43</v>
      </c>
      <c r="U45" t="s">
        <v>308</v>
      </c>
      <c r="V45" t="s">
        <v>97</v>
      </c>
      <c r="X45">
        <v>43</v>
      </c>
      <c r="Y45" t="s">
        <v>56</v>
      </c>
      <c r="Z45" t="s">
        <v>97</v>
      </c>
      <c r="AB45">
        <v>43</v>
      </c>
      <c r="AC45" t="s">
        <v>376</v>
      </c>
      <c r="AD45" t="s">
        <v>96</v>
      </c>
      <c r="AF45">
        <v>43</v>
      </c>
      <c r="AG45" t="s">
        <v>419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309</v>
      </c>
      <c r="V46" t="s">
        <v>97</v>
      </c>
      <c r="X46">
        <v>44</v>
      </c>
      <c r="Y46" t="s">
        <v>57</v>
      </c>
      <c r="Z46" t="s">
        <v>97</v>
      </c>
      <c r="AB46">
        <v>44</v>
      </c>
      <c r="AC46" t="s">
        <v>377</v>
      </c>
      <c r="AD46" t="s">
        <v>96</v>
      </c>
      <c r="AF46">
        <v>44</v>
      </c>
      <c r="AG46" t="s">
        <v>420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310</v>
      </c>
      <c r="V47" t="s">
        <v>97</v>
      </c>
      <c r="X47">
        <v>45</v>
      </c>
      <c r="Y47" t="s">
        <v>58</v>
      </c>
      <c r="Z47" t="s">
        <v>97</v>
      </c>
      <c r="AB47">
        <v>45</v>
      </c>
      <c r="AC47" t="s">
        <v>378</v>
      </c>
      <c r="AD47" t="s">
        <v>96</v>
      </c>
      <c r="AF47">
        <v>45</v>
      </c>
      <c r="AG47" t="s">
        <v>421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311</v>
      </c>
      <c r="V48" t="s">
        <v>97</v>
      </c>
      <c r="X48">
        <v>46</v>
      </c>
      <c r="Y48" t="s">
        <v>59</v>
      </c>
      <c r="Z48" t="s">
        <v>97</v>
      </c>
      <c r="AB48">
        <v>46</v>
      </c>
      <c r="AC48" t="s">
        <v>379</v>
      </c>
      <c r="AD48" t="s">
        <v>96</v>
      </c>
      <c r="AF48">
        <v>46</v>
      </c>
      <c r="AG48" t="s">
        <v>422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312</v>
      </c>
      <c r="V49" t="s">
        <v>97</v>
      </c>
      <c r="X49">
        <v>47</v>
      </c>
      <c r="Y49" t="s">
        <v>60</v>
      </c>
      <c r="Z49" t="s">
        <v>97</v>
      </c>
      <c r="AB49">
        <v>47</v>
      </c>
      <c r="AC49" t="s">
        <v>380</v>
      </c>
      <c r="AD49" t="s">
        <v>96</v>
      </c>
      <c r="AF49">
        <v>47</v>
      </c>
      <c r="AG49" t="s">
        <v>423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313</v>
      </c>
      <c r="V50" t="s">
        <v>97</v>
      </c>
      <c r="X50">
        <v>48</v>
      </c>
      <c r="Y50" t="s">
        <v>61</v>
      </c>
      <c r="Z50" t="s">
        <v>97</v>
      </c>
      <c r="AB50">
        <v>48</v>
      </c>
      <c r="AC50" t="s">
        <v>381</v>
      </c>
      <c r="AD50" t="s">
        <v>96</v>
      </c>
      <c r="AF50">
        <v>48</v>
      </c>
      <c r="AG50" t="s">
        <v>424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314</v>
      </c>
      <c r="V51" t="s">
        <v>97</v>
      </c>
      <c r="X51">
        <v>49</v>
      </c>
      <c r="Y51" t="s">
        <v>62</v>
      </c>
      <c r="Z51" t="s">
        <v>97</v>
      </c>
      <c r="AB51">
        <v>49</v>
      </c>
      <c r="AC51" t="s">
        <v>381</v>
      </c>
      <c r="AF51">
        <v>49</v>
      </c>
      <c r="AG51" t="s">
        <v>425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315</v>
      </c>
      <c r="V52" t="s">
        <v>97</v>
      </c>
      <c r="X52">
        <v>50</v>
      </c>
      <c r="Y52" t="s">
        <v>63</v>
      </c>
      <c r="Z52" t="s">
        <v>97</v>
      </c>
      <c r="AB52">
        <v>50</v>
      </c>
      <c r="AC52" t="s">
        <v>381</v>
      </c>
      <c r="AF52">
        <v>50</v>
      </c>
      <c r="AG52" t="s">
        <v>426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316</v>
      </c>
      <c r="V53" t="s">
        <v>97</v>
      </c>
      <c r="X53">
        <v>51</v>
      </c>
      <c r="Y53" t="s">
        <v>64</v>
      </c>
      <c r="Z53" t="s">
        <v>97</v>
      </c>
      <c r="AB53">
        <v>51</v>
      </c>
      <c r="AC53" t="s">
        <v>491</v>
      </c>
      <c r="AF53">
        <v>51</v>
      </c>
      <c r="AG53" t="s">
        <v>427</v>
      </c>
      <c r="AH53" t="s">
        <v>97</v>
      </c>
    </row>
    <row r="54" spans="16:34" x14ac:dyDescent="0.25">
      <c r="P54">
        <v>52</v>
      </c>
      <c r="Q54" t="s">
        <v>249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65</v>
      </c>
      <c r="Z54" t="s">
        <v>97</v>
      </c>
      <c r="AB54">
        <v>52</v>
      </c>
      <c r="AC54" t="s">
        <v>492</v>
      </c>
      <c r="AD54" t="s">
        <v>97</v>
      </c>
      <c r="AF54">
        <v>52</v>
      </c>
      <c r="AG54" t="s">
        <v>428</v>
      </c>
      <c r="AH54" t="s">
        <v>97</v>
      </c>
    </row>
    <row r="55" spans="16:34" x14ac:dyDescent="0.25">
      <c r="P55">
        <v>53</v>
      </c>
      <c r="Q55" t="s">
        <v>250</v>
      </c>
      <c r="R55" t="s">
        <v>97</v>
      </c>
      <c r="T55">
        <v>53</v>
      </c>
      <c r="U55" t="s">
        <v>317</v>
      </c>
      <c r="V55" t="s">
        <v>97</v>
      </c>
      <c r="X55">
        <v>53</v>
      </c>
      <c r="Y55" t="s">
        <v>66</v>
      </c>
      <c r="Z55" t="s">
        <v>97</v>
      </c>
      <c r="AB55">
        <v>53</v>
      </c>
      <c r="AC55" t="s">
        <v>81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251</v>
      </c>
      <c r="R56" t="s">
        <v>97</v>
      </c>
      <c r="T56">
        <v>54</v>
      </c>
      <c r="U56" t="s">
        <v>318</v>
      </c>
      <c r="V56" t="s">
        <v>97</v>
      </c>
      <c r="X56">
        <v>54</v>
      </c>
      <c r="Y56" t="s">
        <v>67</v>
      </c>
      <c r="Z56" t="s">
        <v>97</v>
      </c>
      <c r="AB56">
        <v>54</v>
      </c>
      <c r="AC56" t="s">
        <v>493</v>
      </c>
      <c r="AD56" t="s">
        <v>97</v>
      </c>
      <c r="AF56">
        <v>54</v>
      </c>
      <c r="AG56" t="s">
        <v>429</v>
      </c>
      <c r="AH56" t="s">
        <v>97</v>
      </c>
    </row>
    <row r="57" spans="16:34" x14ac:dyDescent="0.25">
      <c r="P57">
        <v>55</v>
      </c>
      <c r="Q57" t="s">
        <v>252</v>
      </c>
      <c r="R57" t="s">
        <v>97</v>
      </c>
      <c r="T57">
        <v>55</v>
      </c>
      <c r="U57" t="s">
        <v>319</v>
      </c>
      <c r="V57" t="s">
        <v>97</v>
      </c>
      <c r="X57">
        <v>55</v>
      </c>
      <c r="Y57" t="s">
        <v>68</v>
      </c>
      <c r="Z57" t="s">
        <v>97</v>
      </c>
      <c r="AB57">
        <v>55</v>
      </c>
      <c r="AC57" t="s">
        <v>494</v>
      </c>
      <c r="AD57" t="s">
        <v>97</v>
      </c>
      <c r="AF57">
        <v>55</v>
      </c>
      <c r="AG57" t="s">
        <v>430</v>
      </c>
      <c r="AH57" t="s">
        <v>97</v>
      </c>
    </row>
    <row r="58" spans="16:34" x14ac:dyDescent="0.25">
      <c r="P58">
        <v>56</v>
      </c>
      <c r="Q58" t="s">
        <v>253</v>
      </c>
      <c r="R58" t="s">
        <v>97</v>
      </c>
      <c r="T58">
        <v>56</v>
      </c>
      <c r="U58" t="s">
        <v>320</v>
      </c>
      <c r="V58" t="s">
        <v>97</v>
      </c>
      <c r="X58">
        <v>56</v>
      </c>
      <c r="Y58" t="s">
        <v>69</v>
      </c>
      <c r="Z58" t="s">
        <v>97</v>
      </c>
      <c r="AB58">
        <v>56</v>
      </c>
      <c r="AC58" t="s">
        <v>495</v>
      </c>
      <c r="AD58" t="s">
        <v>97</v>
      </c>
      <c r="AF58">
        <v>56</v>
      </c>
      <c r="AG58" t="s">
        <v>259</v>
      </c>
      <c r="AH58" t="s">
        <v>97</v>
      </c>
    </row>
    <row r="59" spans="16:34" x14ac:dyDescent="0.25">
      <c r="P59">
        <v>57</v>
      </c>
      <c r="Q59" t="s">
        <v>254</v>
      </c>
      <c r="R59" t="s">
        <v>97</v>
      </c>
      <c r="T59">
        <v>57</v>
      </c>
      <c r="U59" t="s">
        <v>321</v>
      </c>
      <c r="V59" t="s">
        <v>97</v>
      </c>
      <c r="X59">
        <v>57</v>
      </c>
      <c r="Y59" t="s">
        <v>70</v>
      </c>
      <c r="Z59" t="s">
        <v>97</v>
      </c>
      <c r="AB59">
        <v>57</v>
      </c>
      <c r="AC59" t="s">
        <v>496</v>
      </c>
      <c r="AD59" t="s">
        <v>97</v>
      </c>
      <c r="AF59">
        <v>57</v>
      </c>
      <c r="AG59" t="s">
        <v>431</v>
      </c>
      <c r="AH59" t="s">
        <v>97</v>
      </c>
    </row>
    <row r="60" spans="16:34" x14ac:dyDescent="0.25">
      <c r="P60">
        <v>58</v>
      </c>
      <c r="Q60" t="s">
        <v>255</v>
      </c>
      <c r="R60" t="s">
        <v>97</v>
      </c>
      <c r="T60">
        <v>58</v>
      </c>
      <c r="U60" t="s">
        <v>322</v>
      </c>
      <c r="V60" t="s">
        <v>97</v>
      </c>
      <c r="X60">
        <v>58</v>
      </c>
      <c r="Y60" t="s">
        <v>71</v>
      </c>
      <c r="Z60" t="s">
        <v>97</v>
      </c>
      <c r="AB60">
        <v>58</v>
      </c>
      <c r="AC60" t="s">
        <v>497</v>
      </c>
      <c r="AD60" t="s">
        <v>97</v>
      </c>
      <c r="AF60">
        <v>58</v>
      </c>
      <c r="AG60" t="s">
        <v>432</v>
      </c>
      <c r="AH60" t="s">
        <v>97</v>
      </c>
    </row>
    <row r="61" spans="16:34" x14ac:dyDescent="0.25">
      <c r="P61">
        <v>59</v>
      </c>
      <c r="Q61" t="s">
        <v>256</v>
      </c>
      <c r="R61" t="s">
        <v>97</v>
      </c>
      <c r="T61">
        <v>59</v>
      </c>
      <c r="U61" t="s">
        <v>323</v>
      </c>
      <c r="V61" t="s">
        <v>97</v>
      </c>
      <c r="X61">
        <v>59</v>
      </c>
      <c r="Y61" t="s">
        <v>72</v>
      </c>
      <c r="Z61" t="s">
        <v>97</v>
      </c>
      <c r="AB61">
        <v>59</v>
      </c>
      <c r="AC61" t="s">
        <v>498</v>
      </c>
      <c r="AD61" t="s">
        <v>97</v>
      </c>
      <c r="AF61">
        <v>59</v>
      </c>
      <c r="AG61" t="s">
        <v>433</v>
      </c>
      <c r="AH61" t="s">
        <v>97</v>
      </c>
    </row>
    <row r="62" spans="16:34" x14ac:dyDescent="0.25">
      <c r="P62">
        <v>60</v>
      </c>
      <c r="Q62" t="s">
        <v>257</v>
      </c>
      <c r="R62" t="s">
        <v>97</v>
      </c>
      <c r="T62">
        <v>60</v>
      </c>
      <c r="U62" t="s">
        <v>324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381</v>
      </c>
      <c r="AD62" t="s">
        <v>97</v>
      </c>
      <c r="AF62">
        <v>60</v>
      </c>
      <c r="AG62" t="s">
        <v>434</v>
      </c>
      <c r="AH62" t="s">
        <v>97</v>
      </c>
    </row>
    <row r="63" spans="16:34" x14ac:dyDescent="0.25">
      <c r="P63">
        <v>61</v>
      </c>
      <c r="Q63" t="s">
        <v>258</v>
      </c>
      <c r="R63" t="s">
        <v>97</v>
      </c>
      <c r="T63">
        <v>61</v>
      </c>
      <c r="U63" t="s">
        <v>325</v>
      </c>
      <c r="V63" t="s">
        <v>97</v>
      </c>
      <c r="X63">
        <v>61</v>
      </c>
      <c r="Y63" t="s">
        <v>73</v>
      </c>
      <c r="Z63" t="s">
        <v>97</v>
      </c>
      <c r="AB63">
        <v>61</v>
      </c>
      <c r="AC63" t="s">
        <v>381</v>
      </c>
      <c r="AD63" t="s">
        <v>97</v>
      </c>
      <c r="AF63">
        <v>61</v>
      </c>
      <c r="AG63" t="s">
        <v>435</v>
      </c>
      <c r="AH63" t="s">
        <v>97</v>
      </c>
    </row>
    <row r="64" spans="16:34" x14ac:dyDescent="0.25">
      <c r="P64">
        <v>62</v>
      </c>
      <c r="Q64" t="s">
        <v>259</v>
      </c>
      <c r="R64" t="s">
        <v>97</v>
      </c>
      <c r="T64">
        <v>62</v>
      </c>
      <c r="U64" t="s">
        <v>282</v>
      </c>
      <c r="V64" t="s">
        <v>97</v>
      </c>
      <c r="X64">
        <v>62</v>
      </c>
      <c r="Y64" t="s">
        <v>74</v>
      </c>
      <c r="Z64" t="s">
        <v>97</v>
      </c>
      <c r="AB64">
        <v>62</v>
      </c>
      <c r="AC64" t="s">
        <v>381</v>
      </c>
      <c r="AD64" t="s">
        <v>97</v>
      </c>
      <c r="AF64">
        <v>62</v>
      </c>
      <c r="AG64" t="s">
        <v>436</v>
      </c>
      <c r="AH64" t="s">
        <v>97</v>
      </c>
    </row>
    <row r="65" spans="16:34" x14ac:dyDescent="0.25">
      <c r="P65">
        <v>63</v>
      </c>
      <c r="Q65" t="s">
        <v>260</v>
      </c>
      <c r="R65" t="s">
        <v>97</v>
      </c>
      <c r="T65">
        <v>63</v>
      </c>
      <c r="U65" t="s">
        <v>326</v>
      </c>
      <c r="V65" t="s">
        <v>97</v>
      </c>
      <c r="X65">
        <v>63</v>
      </c>
      <c r="Y65" t="s">
        <v>75</v>
      </c>
      <c r="Z65" t="s">
        <v>97</v>
      </c>
      <c r="AB65">
        <v>63</v>
      </c>
      <c r="AC65" t="s">
        <v>499</v>
      </c>
      <c r="AD65" t="s">
        <v>97</v>
      </c>
      <c r="AF65">
        <v>63</v>
      </c>
      <c r="AG65" t="s">
        <v>437</v>
      </c>
      <c r="AH65" t="s">
        <v>97</v>
      </c>
    </row>
    <row r="66" spans="16:34" x14ac:dyDescent="0.25">
      <c r="P66">
        <v>64</v>
      </c>
      <c r="Q66" t="s">
        <v>261</v>
      </c>
      <c r="R66" t="s">
        <v>97</v>
      </c>
      <c r="T66">
        <v>64</v>
      </c>
      <c r="U66" t="s">
        <v>327</v>
      </c>
      <c r="V66" t="s">
        <v>97</v>
      </c>
      <c r="X66">
        <v>64</v>
      </c>
      <c r="Y66" t="s">
        <v>76</v>
      </c>
      <c r="Z66" t="s">
        <v>97</v>
      </c>
      <c r="AB66">
        <v>64</v>
      </c>
      <c r="AC66" t="s">
        <v>500</v>
      </c>
      <c r="AD66" t="s">
        <v>97</v>
      </c>
      <c r="AF66">
        <v>64</v>
      </c>
      <c r="AG66" t="s">
        <v>438</v>
      </c>
      <c r="AH66" t="s">
        <v>97</v>
      </c>
    </row>
    <row r="67" spans="16:34" x14ac:dyDescent="0.25">
      <c r="P67">
        <v>65</v>
      </c>
      <c r="Q67" t="s">
        <v>262</v>
      </c>
      <c r="R67" t="s">
        <v>97</v>
      </c>
      <c r="T67">
        <v>65</v>
      </c>
      <c r="U67" t="s">
        <v>328</v>
      </c>
      <c r="V67" t="s">
        <v>97</v>
      </c>
      <c r="X67">
        <v>65</v>
      </c>
      <c r="Y67" t="s">
        <v>77</v>
      </c>
      <c r="Z67" t="s">
        <v>97</v>
      </c>
      <c r="AB67">
        <v>65</v>
      </c>
      <c r="AC67" t="s">
        <v>501</v>
      </c>
      <c r="AD67" t="s">
        <v>97</v>
      </c>
      <c r="AF67">
        <v>65</v>
      </c>
      <c r="AG67" t="s">
        <v>439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329</v>
      </c>
      <c r="V68" t="s">
        <v>97</v>
      </c>
      <c r="X68">
        <v>66</v>
      </c>
      <c r="Y68" t="s">
        <v>78</v>
      </c>
      <c r="Z68" t="s">
        <v>97</v>
      </c>
      <c r="AB68">
        <v>66</v>
      </c>
      <c r="AC68" t="s">
        <v>502</v>
      </c>
      <c r="AD68" t="s">
        <v>97</v>
      </c>
      <c r="AF68">
        <v>66</v>
      </c>
      <c r="AG68" t="s">
        <v>440</v>
      </c>
      <c r="AH68" t="s">
        <v>97</v>
      </c>
    </row>
    <row r="69" spans="16:34" x14ac:dyDescent="0.25">
      <c r="P69">
        <v>67</v>
      </c>
      <c r="Q69" t="s">
        <v>263</v>
      </c>
      <c r="R69" t="s">
        <v>97</v>
      </c>
      <c r="T69">
        <v>67</v>
      </c>
      <c r="U69" t="s">
        <v>330</v>
      </c>
      <c r="V69" t="s">
        <v>97</v>
      </c>
      <c r="X69">
        <v>67</v>
      </c>
      <c r="Y69" t="s">
        <v>79</v>
      </c>
      <c r="Z69" t="s">
        <v>97</v>
      </c>
      <c r="AB69">
        <v>67</v>
      </c>
      <c r="AC69" t="s">
        <v>503</v>
      </c>
      <c r="AD69" t="s">
        <v>97</v>
      </c>
      <c r="AF69">
        <v>67</v>
      </c>
      <c r="AG69" t="s">
        <v>441</v>
      </c>
      <c r="AH69" t="s">
        <v>97</v>
      </c>
    </row>
    <row r="70" spans="16:34" x14ac:dyDescent="0.25">
      <c r="P70">
        <v>68</v>
      </c>
      <c r="Q70" t="s">
        <v>264</v>
      </c>
      <c r="R70" t="s">
        <v>97</v>
      </c>
      <c r="T70">
        <v>68</v>
      </c>
      <c r="U70" t="s">
        <v>331</v>
      </c>
      <c r="V70" t="s">
        <v>97</v>
      </c>
      <c r="X70">
        <v>68</v>
      </c>
      <c r="Y70" t="s">
        <v>80</v>
      </c>
      <c r="Z70" t="s">
        <v>97</v>
      </c>
      <c r="AB70">
        <v>68</v>
      </c>
      <c r="AC70" t="s">
        <v>504</v>
      </c>
      <c r="AD70" t="s">
        <v>97</v>
      </c>
      <c r="AF70">
        <v>68</v>
      </c>
      <c r="AG70" t="s">
        <v>442</v>
      </c>
      <c r="AH70" t="s">
        <v>97</v>
      </c>
    </row>
    <row r="71" spans="16:34" x14ac:dyDescent="0.25">
      <c r="P71">
        <v>69</v>
      </c>
      <c r="Q71" t="s">
        <v>265</v>
      </c>
      <c r="R71" t="s">
        <v>97</v>
      </c>
      <c r="T71">
        <v>69</v>
      </c>
      <c r="U71" t="s">
        <v>332</v>
      </c>
      <c r="V71" t="s">
        <v>97</v>
      </c>
      <c r="X71">
        <v>69</v>
      </c>
      <c r="Y71" t="s">
        <v>81</v>
      </c>
      <c r="Z71" t="s">
        <v>97</v>
      </c>
      <c r="AB71">
        <v>69</v>
      </c>
      <c r="AC71" t="s">
        <v>505</v>
      </c>
      <c r="AD71" t="s">
        <v>97</v>
      </c>
      <c r="AF71">
        <v>69</v>
      </c>
      <c r="AG71" t="s">
        <v>316</v>
      </c>
      <c r="AH71" t="s">
        <v>97</v>
      </c>
    </row>
    <row r="72" spans="16:34" x14ac:dyDescent="0.25">
      <c r="P72">
        <v>70</v>
      </c>
      <c r="Q72" t="s">
        <v>266</v>
      </c>
      <c r="R72" t="s">
        <v>97</v>
      </c>
      <c r="T72">
        <v>70</v>
      </c>
      <c r="U72" t="s">
        <v>333</v>
      </c>
      <c r="V72" t="s">
        <v>97</v>
      </c>
      <c r="X72">
        <v>70</v>
      </c>
      <c r="Y72" t="s">
        <v>82</v>
      </c>
      <c r="Z72" t="s">
        <v>97</v>
      </c>
      <c r="AB72">
        <v>70</v>
      </c>
      <c r="AC72" t="s">
        <v>506</v>
      </c>
      <c r="AD72" t="s">
        <v>97</v>
      </c>
      <c r="AF72">
        <v>70</v>
      </c>
      <c r="AG72" t="s">
        <v>443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507</v>
      </c>
      <c r="AD73" t="s">
        <v>97</v>
      </c>
      <c r="AF73">
        <v>71</v>
      </c>
      <c r="AG73" t="s">
        <v>444</v>
      </c>
      <c r="AH73" t="s">
        <v>97</v>
      </c>
    </row>
    <row r="74" spans="16:34" x14ac:dyDescent="0.25">
      <c r="P74">
        <v>72</v>
      </c>
      <c r="Q74" t="s">
        <v>579</v>
      </c>
      <c r="R74" t="s">
        <v>97</v>
      </c>
      <c r="T74">
        <v>72</v>
      </c>
      <c r="U74" t="s">
        <v>99</v>
      </c>
      <c r="V74" t="s">
        <v>97</v>
      </c>
      <c r="AB74">
        <v>72</v>
      </c>
      <c r="AC74" t="s">
        <v>381</v>
      </c>
      <c r="AD74" t="s">
        <v>97</v>
      </c>
      <c r="AF74">
        <v>72</v>
      </c>
      <c r="AG74" t="s">
        <v>378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508</v>
      </c>
      <c r="AD75" t="s">
        <v>97</v>
      </c>
      <c r="AF75">
        <v>73</v>
      </c>
      <c r="AG75" t="s">
        <v>445</v>
      </c>
      <c r="AH75" t="s">
        <v>97</v>
      </c>
    </row>
    <row r="76" spans="16:34" x14ac:dyDescent="0.25">
      <c r="T76">
        <v>74</v>
      </c>
      <c r="U76" t="s">
        <v>334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446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509</v>
      </c>
      <c r="AD77" t="s">
        <v>97</v>
      </c>
      <c r="AF77">
        <v>75</v>
      </c>
      <c r="AG77" t="s">
        <v>447</v>
      </c>
      <c r="AH77" t="s">
        <v>97</v>
      </c>
    </row>
    <row r="78" spans="16:34" x14ac:dyDescent="0.25">
      <c r="AB78">
        <v>76</v>
      </c>
      <c r="AC78" t="s">
        <v>510</v>
      </c>
      <c r="AD78" t="s">
        <v>97</v>
      </c>
      <c r="AF78">
        <v>76</v>
      </c>
      <c r="AG78" t="s">
        <v>448</v>
      </c>
      <c r="AH78" t="s">
        <v>97</v>
      </c>
    </row>
    <row r="79" spans="16:34" x14ac:dyDescent="0.25">
      <c r="AB79">
        <v>77</v>
      </c>
      <c r="AC79" t="s">
        <v>340</v>
      </c>
      <c r="AD79" t="s">
        <v>97</v>
      </c>
      <c r="AF79">
        <v>77</v>
      </c>
      <c r="AG79" t="s">
        <v>449</v>
      </c>
      <c r="AH79" t="s">
        <v>97</v>
      </c>
    </row>
    <row r="80" spans="16:34" x14ac:dyDescent="0.25">
      <c r="AB80">
        <v>78</v>
      </c>
      <c r="AC80" t="s">
        <v>359</v>
      </c>
      <c r="AD80" t="s">
        <v>97</v>
      </c>
      <c r="AF80">
        <v>78</v>
      </c>
      <c r="AG80" t="s">
        <v>450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451</v>
      </c>
      <c r="AH81" t="s">
        <v>97</v>
      </c>
    </row>
    <row r="82" spans="28:34" x14ac:dyDescent="0.25">
      <c r="AB82">
        <v>80</v>
      </c>
      <c r="AC82" t="s">
        <v>511</v>
      </c>
      <c r="AD82" t="s">
        <v>97</v>
      </c>
      <c r="AF82">
        <v>80</v>
      </c>
      <c r="AG82" t="s">
        <v>452</v>
      </c>
      <c r="AH82" t="s">
        <v>97</v>
      </c>
    </row>
    <row r="83" spans="28:34" x14ac:dyDescent="0.25">
      <c r="AB83">
        <v>81</v>
      </c>
      <c r="AC83" t="s">
        <v>512</v>
      </c>
      <c r="AD83" t="s">
        <v>97</v>
      </c>
    </row>
    <row r="84" spans="28:34" x14ac:dyDescent="0.25">
      <c r="AB84">
        <v>82</v>
      </c>
      <c r="AC84" t="s">
        <v>381</v>
      </c>
      <c r="AD84" t="s">
        <v>97</v>
      </c>
    </row>
    <row r="85" spans="28:34" x14ac:dyDescent="0.25">
      <c r="AB85">
        <v>83</v>
      </c>
      <c r="AC85" t="s">
        <v>381</v>
      </c>
      <c r="AD85" t="s">
        <v>97</v>
      </c>
    </row>
    <row r="86" spans="28:34" x14ac:dyDescent="0.25">
      <c r="AB86">
        <v>84</v>
      </c>
      <c r="AC86" t="s">
        <v>513</v>
      </c>
      <c r="AD86" t="s">
        <v>97</v>
      </c>
    </row>
    <row r="87" spans="28:34" x14ac:dyDescent="0.25">
      <c r="AB87">
        <v>85</v>
      </c>
      <c r="AC87" t="s">
        <v>514</v>
      </c>
      <c r="AD87" t="s">
        <v>97</v>
      </c>
    </row>
    <row r="88" spans="28:34" x14ac:dyDescent="0.25">
      <c r="AB88">
        <v>86</v>
      </c>
      <c r="AC88" t="s">
        <v>515</v>
      </c>
      <c r="AD88" t="s">
        <v>97</v>
      </c>
    </row>
    <row r="89" spans="28:34" x14ac:dyDescent="0.25">
      <c r="AB89">
        <v>87</v>
      </c>
      <c r="AC89" t="s">
        <v>516</v>
      </c>
      <c r="AD89" t="s">
        <v>97</v>
      </c>
    </row>
    <row r="90" spans="28:34" x14ac:dyDescent="0.25">
      <c r="AB90">
        <v>88</v>
      </c>
      <c r="AC90" t="s">
        <v>507</v>
      </c>
      <c r="AD90" t="s">
        <v>97</v>
      </c>
    </row>
    <row r="91" spans="28:34" x14ac:dyDescent="0.25">
      <c r="AB91">
        <v>89</v>
      </c>
      <c r="AC91" t="s">
        <v>517</v>
      </c>
      <c r="AD91" t="s">
        <v>97</v>
      </c>
    </row>
    <row r="92" spans="28:34" x14ac:dyDescent="0.25">
      <c r="AB92">
        <v>90</v>
      </c>
      <c r="AC92" t="s">
        <v>518</v>
      </c>
      <c r="AD92" t="s">
        <v>97</v>
      </c>
    </row>
    <row r="93" spans="28:34" x14ac:dyDescent="0.25">
      <c r="AB93">
        <v>91</v>
      </c>
      <c r="AC93" t="s">
        <v>519</v>
      </c>
      <c r="AD93" t="s">
        <v>97</v>
      </c>
    </row>
    <row r="94" spans="28:34" x14ac:dyDescent="0.25">
      <c r="AB94">
        <v>92</v>
      </c>
      <c r="AC94" t="s">
        <v>520</v>
      </c>
      <c r="AD94" t="s">
        <v>97</v>
      </c>
    </row>
    <row r="95" spans="28:34" x14ac:dyDescent="0.25">
      <c r="AB95">
        <v>93</v>
      </c>
      <c r="AC95" t="s">
        <v>521</v>
      </c>
      <c r="AD95" t="s">
        <v>97</v>
      </c>
    </row>
    <row r="96" spans="28:34" x14ac:dyDescent="0.25">
      <c r="AB96">
        <v>94</v>
      </c>
      <c r="AC96" t="s">
        <v>522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523</v>
      </c>
      <c r="AD98" t="s">
        <v>97</v>
      </c>
    </row>
    <row r="99" spans="28:30" x14ac:dyDescent="0.25">
      <c r="AB99">
        <v>97</v>
      </c>
      <c r="AC99" t="s">
        <v>524</v>
      </c>
      <c r="AD99" t="s">
        <v>97</v>
      </c>
    </row>
    <row r="100" spans="28:30" x14ac:dyDescent="0.25">
      <c r="AB100">
        <v>98</v>
      </c>
      <c r="AC100" t="s">
        <v>68</v>
      </c>
      <c r="AD100" t="s">
        <v>97</v>
      </c>
    </row>
    <row r="101" spans="28:30" x14ac:dyDescent="0.25">
      <c r="AB101">
        <v>99</v>
      </c>
      <c r="AC101" t="s">
        <v>525</v>
      </c>
      <c r="AD101" t="s">
        <v>97</v>
      </c>
    </row>
    <row r="102" spans="28:30" x14ac:dyDescent="0.25">
      <c r="AB102">
        <v>100</v>
      </c>
      <c r="AC102" t="s">
        <v>526</v>
      </c>
      <c r="AD102" t="s">
        <v>97</v>
      </c>
    </row>
    <row r="103" spans="28:30" x14ac:dyDescent="0.25">
      <c r="AB103">
        <v>101</v>
      </c>
      <c r="AC103" t="s">
        <v>527</v>
      </c>
      <c r="AD103" t="s">
        <v>97</v>
      </c>
    </row>
    <row r="104" spans="28:30" x14ac:dyDescent="0.25">
      <c r="AB104">
        <v>102</v>
      </c>
      <c r="AC104" t="s">
        <v>528</v>
      </c>
      <c r="AD104" t="s">
        <v>97</v>
      </c>
    </row>
    <row r="105" spans="28:30" x14ac:dyDescent="0.25">
      <c r="AB105">
        <v>103</v>
      </c>
      <c r="AC105" t="s">
        <v>529</v>
      </c>
      <c r="AD105" t="s">
        <v>97</v>
      </c>
    </row>
    <row r="106" spans="28:30" x14ac:dyDescent="0.25">
      <c r="AB106">
        <v>104</v>
      </c>
      <c r="AC106" t="s">
        <v>530</v>
      </c>
      <c r="AD106" t="s">
        <v>97</v>
      </c>
    </row>
    <row r="107" spans="28:30" x14ac:dyDescent="0.25">
      <c r="AB107">
        <v>105</v>
      </c>
      <c r="AC107" t="s">
        <v>531</v>
      </c>
      <c r="AD107" t="s">
        <v>97</v>
      </c>
    </row>
    <row r="108" spans="28:30" x14ac:dyDescent="0.25">
      <c r="AB108">
        <v>106</v>
      </c>
      <c r="AC108" t="s">
        <v>532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381</v>
      </c>
      <c r="AD110" t="s">
        <v>97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topLeftCell="A58" zoomScaleNormal="100" workbookViewId="0">
      <selection activeCell="B75" sqref="B75"/>
    </sheetView>
  </sheetViews>
  <sheetFormatPr defaultRowHeight="15" x14ac:dyDescent="0.25"/>
  <cols>
    <col min="1" max="1" width="3.85546875" customWidth="1"/>
    <col min="2" max="2" width="18.5703125" customWidth="1"/>
    <col min="3" max="30" width="4.140625" customWidth="1"/>
    <col min="31" max="31" width="5.7109375" customWidth="1"/>
    <col min="32" max="32" width="5" customWidth="1"/>
    <col min="33" max="33" width="5.85546875" customWidth="1"/>
    <col min="34" max="34" width="4.7109375" customWidth="1"/>
  </cols>
  <sheetData>
    <row r="1" spans="1:38" ht="21" x14ac:dyDescent="0.35">
      <c r="A1" s="15" t="s">
        <v>543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8" ht="15.75" x14ac:dyDescent="0.25">
      <c r="A2" s="16" t="s">
        <v>544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8" ht="15.75" x14ac:dyDescent="0.25">
      <c r="A3" s="16" t="s">
        <v>545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8" ht="15.75" x14ac:dyDescent="0.25">
      <c r="A4" s="16" t="s">
        <v>574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8" s="2" customFormat="1" ht="18.75" customHeight="1" x14ac:dyDescent="0.25">
      <c r="A5" s="13" t="s">
        <v>570</v>
      </c>
      <c r="B5" s="13" t="s">
        <v>546</v>
      </c>
      <c r="C5" s="22" t="s">
        <v>95</v>
      </c>
      <c r="D5" s="17" t="s">
        <v>547</v>
      </c>
      <c r="E5" s="18"/>
      <c r="F5" s="19"/>
      <c r="G5" s="17" t="s">
        <v>548</v>
      </c>
      <c r="H5" s="18"/>
      <c r="I5" s="19"/>
      <c r="J5" s="17" t="s">
        <v>549</v>
      </c>
      <c r="K5" s="18"/>
      <c r="L5" s="19"/>
      <c r="M5" s="17" t="s">
        <v>550</v>
      </c>
      <c r="N5" s="18"/>
      <c r="O5" s="19"/>
      <c r="P5" s="17" t="s">
        <v>573</v>
      </c>
      <c r="Q5" s="18"/>
      <c r="R5" s="19"/>
      <c r="S5" s="17" t="s">
        <v>567</v>
      </c>
      <c r="T5" s="18"/>
      <c r="U5" s="19"/>
      <c r="V5" s="17" t="s">
        <v>571</v>
      </c>
      <c r="W5" s="18"/>
      <c r="X5" s="19"/>
      <c r="Y5" s="17" t="s">
        <v>569</v>
      </c>
      <c r="Z5" s="18"/>
      <c r="AA5" s="19"/>
      <c r="AB5" s="17" t="s">
        <v>572</v>
      </c>
      <c r="AC5" s="18"/>
      <c r="AD5" s="19"/>
      <c r="AE5" s="13" t="s">
        <v>551</v>
      </c>
      <c r="AF5" s="24" t="s">
        <v>558</v>
      </c>
      <c r="AG5" s="20" t="s">
        <v>559</v>
      </c>
      <c r="AH5" s="13" t="s">
        <v>566</v>
      </c>
      <c r="AI5" s="24" t="s">
        <v>562</v>
      </c>
      <c r="AJ5" s="24" t="s">
        <v>564</v>
      </c>
      <c r="AK5" s="13" t="s">
        <v>563</v>
      </c>
      <c r="AL5" s="13" t="s">
        <v>565</v>
      </c>
    </row>
    <row r="6" spans="1:38" s="2" customFormat="1" x14ac:dyDescent="0.25">
      <c r="A6" s="14"/>
      <c r="B6" s="14"/>
      <c r="C6" s="23"/>
      <c r="D6" s="5" t="s">
        <v>561</v>
      </c>
      <c r="E6" s="20" t="s">
        <v>560</v>
      </c>
      <c r="F6" s="20" t="s">
        <v>557</v>
      </c>
      <c r="G6" s="5" t="s">
        <v>561</v>
      </c>
      <c r="H6" s="20" t="s">
        <v>560</v>
      </c>
      <c r="I6" s="20" t="s">
        <v>557</v>
      </c>
      <c r="J6" s="5" t="s">
        <v>561</v>
      </c>
      <c r="K6" s="20" t="s">
        <v>560</v>
      </c>
      <c r="L6" s="20" t="s">
        <v>557</v>
      </c>
      <c r="M6" s="5" t="s">
        <v>561</v>
      </c>
      <c r="N6" s="20" t="s">
        <v>560</v>
      </c>
      <c r="O6" s="20" t="s">
        <v>557</v>
      </c>
      <c r="P6" s="5" t="s">
        <v>561</v>
      </c>
      <c r="Q6" s="20" t="s">
        <v>560</v>
      </c>
      <c r="R6" s="20" t="s">
        <v>557</v>
      </c>
      <c r="S6" s="5" t="s">
        <v>561</v>
      </c>
      <c r="T6" s="20" t="s">
        <v>560</v>
      </c>
      <c r="U6" s="20" t="s">
        <v>557</v>
      </c>
      <c r="V6" s="5" t="s">
        <v>561</v>
      </c>
      <c r="W6" s="20" t="s">
        <v>560</v>
      </c>
      <c r="X6" s="20" t="s">
        <v>557</v>
      </c>
      <c r="Y6" s="5" t="s">
        <v>561</v>
      </c>
      <c r="Z6" s="20" t="s">
        <v>560</v>
      </c>
      <c r="AA6" s="20" t="s">
        <v>557</v>
      </c>
      <c r="AB6" s="5" t="s">
        <v>561</v>
      </c>
      <c r="AC6" s="20" t="s">
        <v>560</v>
      </c>
      <c r="AD6" s="20" t="s">
        <v>557</v>
      </c>
      <c r="AE6" s="25"/>
      <c r="AF6" s="24"/>
      <c r="AG6" s="21"/>
      <c r="AH6" s="14"/>
      <c r="AI6" s="24"/>
      <c r="AJ6" s="24"/>
      <c r="AK6" s="14"/>
      <c r="AL6" s="14"/>
    </row>
    <row r="7" spans="1:38" s="2" customFormat="1" x14ac:dyDescent="0.25">
      <c r="A7" s="14"/>
      <c r="B7" s="14"/>
      <c r="C7" s="23"/>
      <c r="D7" s="5">
        <v>50</v>
      </c>
      <c r="E7" s="21"/>
      <c r="F7" s="21"/>
      <c r="G7" s="2">
        <v>50</v>
      </c>
      <c r="H7" s="21"/>
      <c r="I7" s="21"/>
      <c r="J7" s="2">
        <v>50</v>
      </c>
      <c r="K7" s="21"/>
      <c r="L7" s="21"/>
      <c r="M7" s="2">
        <v>37.5</v>
      </c>
      <c r="N7" s="21"/>
      <c r="O7" s="21"/>
      <c r="P7" s="2">
        <v>50</v>
      </c>
      <c r="Q7" s="21"/>
      <c r="R7" s="21"/>
      <c r="S7" s="2">
        <v>30</v>
      </c>
      <c r="T7" s="21"/>
      <c r="U7" s="21"/>
      <c r="V7" s="2">
        <v>25</v>
      </c>
      <c r="W7" s="21"/>
      <c r="X7" s="21"/>
      <c r="Y7" s="2">
        <v>50</v>
      </c>
      <c r="Z7" s="21"/>
      <c r="AA7" s="21"/>
      <c r="AB7" s="2">
        <v>50</v>
      </c>
      <c r="AC7" s="21"/>
      <c r="AD7" s="21"/>
      <c r="AE7" s="8">
        <f t="shared" ref="AE7" si="0">D7+G7+J7+M7+S7+V7+AB7</f>
        <v>292.5</v>
      </c>
      <c r="AF7" s="20"/>
      <c r="AG7" s="21"/>
      <c r="AH7" s="14"/>
      <c r="AI7" s="20"/>
      <c r="AJ7" s="20"/>
      <c r="AK7" s="14"/>
      <c r="AL7" s="14"/>
    </row>
    <row r="8" spans="1:38" s="2" customFormat="1" ht="13.5" customHeight="1" x14ac:dyDescent="0.25">
      <c r="A8" s="9"/>
      <c r="B8" s="9"/>
      <c r="C8" s="10"/>
      <c r="D8" s="5"/>
      <c r="E8" s="7"/>
      <c r="F8" s="7"/>
      <c r="G8" s="5"/>
      <c r="H8" s="7"/>
      <c r="I8" s="7"/>
      <c r="J8" s="5"/>
      <c r="K8" s="7"/>
      <c r="L8" s="7"/>
      <c r="M8" s="5"/>
      <c r="N8" s="7"/>
      <c r="O8" s="7"/>
      <c r="P8" s="5"/>
      <c r="Q8" s="7"/>
      <c r="R8" s="7"/>
      <c r="S8" s="5"/>
      <c r="T8" s="7"/>
      <c r="U8" s="7"/>
      <c r="V8" s="5"/>
      <c r="W8" s="7"/>
      <c r="X8" s="7"/>
      <c r="Y8" s="5"/>
      <c r="Z8" s="7"/>
      <c r="AA8" s="7"/>
      <c r="AB8" s="5"/>
      <c r="AC8" s="7"/>
      <c r="AD8" s="7"/>
      <c r="AE8" s="5"/>
      <c r="AF8" s="7"/>
      <c r="AG8" s="7"/>
      <c r="AH8" s="9"/>
      <c r="AI8" s="7"/>
      <c r="AJ8" s="7"/>
      <c r="AK8" s="9"/>
      <c r="AL8" s="9"/>
    </row>
    <row r="9" spans="1:38" x14ac:dyDescent="0.25">
      <c r="A9" s="3">
        <v>1</v>
      </c>
      <c r="B9" s="3" t="str">
        <f>VLOOKUP($A9,six,2,0)</f>
        <v>Bhumika Mahato</v>
      </c>
      <c r="C9" s="3" t="str">
        <f>VLOOKUP($A9,six,3,0)</f>
        <v>A</v>
      </c>
      <c r="D9" s="3">
        <v>26</v>
      </c>
      <c r="E9" s="3" t="str">
        <f>VLOOKUP(D9,gr37.5,2,1)</f>
        <v>B</v>
      </c>
      <c r="F9" s="3">
        <f>VLOOKUP(E9,gp,2,0)</f>
        <v>2.8</v>
      </c>
      <c r="G9" s="3">
        <v>34</v>
      </c>
      <c r="H9" s="3" t="str">
        <f>VLOOKUP(G9,gr50.0,2,1)</f>
        <v>B</v>
      </c>
      <c r="I9" s="3">
        <f>VLOOKUP(H9,gp,2,0)</f>
        <v>2.8</v>
      </c>
      <c r="J9" s="3">
        <v>32</v>
      </c>
      <c r="K9" s="3" t="str">
        <f>VLOOKUP(J9,gr50.0,2,1)</f>
        <v>B</v>
      </c>
      <c r="L9" s="3">
        <f>VLOOKUP(K9,gp,2,0)</f>
        <v>2.8</v>
      </c>
      <c r="M9" s="3">
        <v>25</v>
      </c>
      <c r="N9" s="3" t="str">
        <f>VLOOKUP(M9,gr37.5,2,1)</f>
        <v>B</v>
      </c>
      <c r="O9" s="3">
        <f>VLOOKUP(N9,gp,2,0)</f>
        <v>2.8</v>
      </c>
      <c r="P9" s="3">
        <v>34</v>
      </c>
      <c r="Q9" s="3" t="str">
        <f>VLOOKUP(P9,gr50.0,2,1)</f>
        <v>B</v>
      </c>
      <c r="R9" s="3">
        <f>VLOOKUP(Q9,gp,2,0)</f>
        <v>2.8</v>
      </c>
      <c r="S9" s="3">
        <v>23</v>
      </c>
      <c r="T9" s="3" t="str">
        <f>VLOOKUP(S9,gr30.0,2,1)</f>
        <v>B+</v>
      </c>
      <c r="U9" s="3">
        <f>VLOOKUP(T9,gp,2,0)</f>
        <v>3.2</v>
      </c>
      <c r="V9" s="3">
        <v>19</v>
      </c>
      <c r="W9" s="3" t="str">
        <f>VLOOKUP(V9,gr25.0,2,1)</f>
        <v>B+</v>
      </c>
      <c r="X9" s="3">
        <f>VLOOKUP(W9,gp,2,0)</f>
        <v>3.2</v>
      </c>
      <c r="Y9" s="3">
        <v>41</v>
      </c>
      <c r="Z9" s="3" t="str">
        <f>VLOOKUP(Y9,gr50.0,2,1)</f>
        <v>A</v>
      </c>
      <c r="AA9" s="3">
        <f>VLOOKUP(Z9,gp,2,0)</f>
        <v>3.6</v>
      </c>
      <c r="AB9" s="3">
        <v>34</v>
      </c>
      <c r="AC9" s="3" t="str">
        <f>VLOOKUP(AB9,gr50.0,2,1)</f>
        <v>B</v>
      </c>
      <c r="AD9" s="3">
        <f>VLOOKUP(AC9,gp,2,0)</f>
        <v>2.8</v>
      </c>
      <c r="AE9" s="5">
        <f>D9+G9+J9+M9+S9+V9+AB9+P9+Y9</f>
        <v>268</v>
      </c>
      <c r="AF9" s="3">
        <f>ROUND(AVERAGE(F9,I9,L9,O9,U9,X9,AD9,AA9,R9),2)</f>
        <v>2.98</v>
      </c>
      <c r="AG9" s="3" t="str">
        <f>IF(AND(F9&gt;=1.6,I9&gt;=1.6,L9&gt;=1.6,O9&gt;=1.6,U9&gt;=1.6,X9&gt;=1.6,AD9&gt;=1.6,R9&gt;=1.6,AA9&gt;=1.6),"Good",IF(OR(F9=0,I9=0,L9=0,O9=0,U9=0,X9=0,AD9=0,R9=0,AA9=0),"ABS","Poor"))</f>
        <v>Good</v>
      </c>
      <c r="AH9" s="3">
        <f>IF(AG9="ABS",0,IF(AI9&gt;0,AK9,MAX(goodrank)+AL9))</f>
        <v>3</v>
      </c>
      <c r="AI9" s="3">
        <f>IF(AG9="Good",AF9,0)</f>
        <v>2.98</v>
      </c>
      <c r="AJ9" s="3">
        <f>IF(AG9="Poor",AF9,0)</f>
        <v>0</v>
      </c>
      <c r="AK9" s="6">
        <f>IF(AI9=0,0,SUMPRODUCT((AI9&lt;=Good)/COUNTIF(Good,Good)))</f>
        <v>3</v>
      </c>
      <c r="AL9" s="6">
        <f>IF(AJ9=0,0,SUMPRODUCT((AJ9&lt;=Poor)/COUNTIF(Poor,Poor)))</f>
        <v>0</v>
      </c>
    </row>
    <row r="10" spans="1:38" x14ac:dyDescent="0.25">
      <c r="A10" s="3">
        <v>2</v>
      </c>
      <c r="B10" s="3" t="str">
        <f>VLOOKUP($A10,six,2,0)</f>
        <v>Bishnumaya Thapamagar</v>
      </c>
      <c r="C10" s="3" t="str">
        <f>VLOOKUP($A10,six,3,0)</f>
        <v>A</v>
      </c>
      <c r="D10" s="3">
        <v>26</v>
      </c>
      <c r="E10" s="3" t="str">
        <f>VLOOKUP(D10,gr37.5,2,1)</f>
        <v>B</v>
      </c>
      <c r="F10" s="3">
        <f>VLOOKUP(E10,gp,2,0)</f>
        <v>2.8</v>
      </c>
      <c r="G10" s="3">
        <v>32</v>
      </c>
      <c r="H10" s="3" t="str">
        <f>VLOOKUP(G10,gr50.0,2,1)</f>
        <v>B</v>
      </c>
      <c r="I10" s="3">
        <f>VLOOKUP(H10,gp,2,0)</f>
        <v>2.8</v>
      </c>
      <c r="J10" s="3">
        <v>27</v>
      </c>
      <c r="K10" s="3" t="str">
        <f>VLOOKUP(J10,gr50.0,2,1)</f>
        <v>C+</v>
      </c>
      <c r="L10" s="3">
        <f>VLOOKUP(K10,gp,2,0)</f>
        <v>2.4</v>
      </c>
      <c r="M10" s="3">
        <v>13</v>
      </c>
      <c r="N10" s="3" t="str">
        <f>VLOOKUP(M10,gr37.5,2,1)</f>
        <v>D+</v>
      </c>
      <c r="O10" s="3">
        <f>VLOOKUP(N10,gp,2,0)</f>
        <v>1.6</v>
      </c>
      <c r="P10" s="3">
        <v>27</v>
      </c>
      <c r="Q10" s="3" t="str">
        <f>VLOOKUP(P10,gr50.0,2,1)</f>
        <v>C+</v>
      </c>
      <c r="R10" s="3">
        <f>VLOOKUP(Q10,gp,2,0)</f>
        <v>2.4</v>
      </c>
      <c r="S10" s="3">
        <v>10</v>
      </c>
      <c r="T10" s="3" t="str">
        <f>VLOOKUP(S10,gr30.0,2,1)</f>
        <v>D+</v>
      </c>
      <c r="U10" s="3">
        <f>VLOOKUP(T10,gp,2,0)</f>
        <v>1.6</v>
      </c>
      <c r="V10" s="3">
        <v>21</v>
      </c>
      <c r="W10" s="3" t="str">
        <f>VLOOKUP(V10,gr25.0,2,1)</f>
        <v>A</v>
      </c>
      <c r="X10" s="3">
        <f>VLOOKUP(W10,gp,2,0)</f>
        <v>3.6</v>
      </c>
      <c r="Y10" s="3">
        <v>26</v>
      </c>
      <c r="Z10" s="3" t="str">
        <f>VLOOKUP(Y10,gr50.0,2,1)</f>
        <v>C+</v>
      </c>
      <c r="AA10" s="3">
        <f>VLOOKUP(Z10,gp,2,0)</f>
        <v>2.4</v>
      </c>
      <c r="AB10" s="3">
        <v>13</v>
      </c>
      <c r="AC10" s="3" t="str">
        <f>VLOOKUP(AB10,gr50.0,2,1)</f>
        <v>D</v>
      </c>
      <c r="AD10" s="3">
        <f>VLOOKUP(AC10,gp,2,0)</f>
        <v>1.2</v>
      </c>
      <c r="AE10" s="5">
        <f>D10+G10+J10+M10+S10+V10+AB10+P10+Y10</f>
        <v>195</v>
      </c>
      <c r="AF10" s="3">
        <f>ROUND(AVERAGE(F10,I10,L10,O10,U10,X10,AD10,AA10,R10),2)</f>
        <v>2.31</v>
      </c>
      <c r="AG10" s="3" t="str">
        <f>IF(AND(F10&gt;=1.6,I10&gt;=1.6,L10&gt;=1.6,O10&gt;=1.6,U10&gt;=1.6,X10&gt;=1.6,AD10&gt;=1.6,R10&gt;=1.6,AA10&gt;=1.6),"Good",IF(OR(F10=0,I10=0,L10=0,O10=0,U10=0,X10=0,AD10=0,R10=0,AA10=0),"ABS","Poor"))</f>
        <v>Poor</v>
      </c>
      <c r="AH10" s="3">
        <f>IF(AG10="ABS",0,IF(AI10&gt;0,AK10,MAX(goodrank)+AL10))</f>
        <v>6</v>
      </c>
      <c r="AI10" s="3">
        <f>IF(AG10="Good",AF10,0)</f>
        <v>0</v>
      </c>
      <c r="AJ10" s="3">
        <f>IF(AG10="Poor",AF10,0)</f>
        <v>2.31</v>
      </c>
      <c r="AK10" s="6">
        <f>IF(AI10=0,0,SUMPRODUCT((AI10&lt;=Good)/COUNTIF(Good,Good)))</f>
        <v>0</v>
      </c>
      <c r="AL10" s="6">
        <f>IF(AJ10=0,0,SUMPRODUCT((AJ10&lt;=Poor)/COUNTIF(Poor,Poor)))</f>
        <v>1</v>
      </c>
    </row>
    <row r="11" spans="1:38" x14ac:dyDescent="0.25">
      <c r="A11" s="3">
        <v>3</v>
      </c>
      <c r="B11" s="3" t="str">
        <f>VLOOKUP($A11,six,2,0)</f>
        <v xml:space="preserve">Saimon B K </v>
      </c>
      <c r="C11" s="3" t="str">
        <f>VLOOKUP($A11,six,3,0)</f>
        <v>A</v>
      </c>
      <c r="D11" s="3">
        <v>25</v>
      </c>
      <c r="E11" s="3" t="str">
        <f>VLOOKUP(D11,gr37.5,2,1)</f>
        <v>B</v>
      </c>
      <c r="F11" s="3">
        <f>VLOOKUP(E11,gp,2,0)</f>
        <v>2.8</v>
      </c>
      <c r="G11" s="3">
        <v>26</v>
      </c>
      <c r="H11" s="3" t="str">
        <f>VLOOKUP(G11,gr50.0,2,1)</f>
        <v>C+</v>
      </c>
      <c r="I11" s="3">
        <f>VLOOKUP(H11,gp,2,0)</f>
        <v>2.4</v>
      </c>
      <c r="J11" s="3">
        <v>16</v>
      </c>
      <c r="K11" s="3" t="str">
        <f>VLOOKUP(J11,gr50.0,2,1)</f>
        <v>D+</v>
      </c>
      <c r="L11" s="3">
        <f>VLOOKUP(K11,gp,2,0)</f>
        <v>1.6</v>
      </c>
      <c r="M11" s="3">
        <v>23</v>
      </c>
      <c r="N11" s="3" t="str">
        <f>VLOOKUP(M11,gr37.5,2,1)</f>
        <v>B</v>
      </c>
      <c r="O11" s="3">
        <f>VLOOKUP(N11,gp,2,0)</f>
        <v>2.8</v>
      </c>
      <c r="P11" s="3">
        <v>31</v>
      </c>
      <c r="Q11" s="3" t="str">
        <f>VLOOKUP(P11,gr50.0,2,1)</f>
        <v>B</v>
      </c>
      <c r="R11" s="3">
        <f>VLOOKUP(Q11,gp,2,0)</f>
        <v>2.8</v>
      </c>
      <c r="S11" s="3">
        <v>18</v>
      </c>
      <c r="T11" s="3" t="str">
        <f>VLOOKUP(S11,gr30.0,2,1)</f>
        <v>B</v>
      </c>
      <c r="U11" s="3">
        <f>VLOOKUP(T11,gp,2,0)</f>
        <v>2.8</v>
      </c>
      <c r="V11" s="3">
        <v>15</v>
      </c>
      <c r="W11" s="3" t="str">
        <f>VLOOKUP(V11,gr25.0,2,1)</f>
        <v>B</v>
      </c>
      <c r="X11" s="3">
        <f>VLOOKUP(W11,gp,2,0)</f>
        <v>2.8</v>
      </c>
      <c r="Y11" s="3">
        <v>35</v>
      </c>
      <c r="Z11" s="3" t="str">
        <f>VLOOKUP(Y11,gr50.0,2,1)</f>
        <v>B+</v>
      </c>
      <c r="AA11" s="3">
        <f>VLOOKUP(Z11,gp,2,0)</f>
        <v>3.2</v>
      </c>
      <c r="AB11" s="3">
        <v>26</v>
      </c>
      <c r="AC11" s="3" t="str">
        <f>VLOOKUP(AB11,gr50.0,2,1)</f>
        <v>C+</v>
      </c>
      <c r="AD11" s="3">
        <f>VLOOKUP(AC11,gp,2,0)</f>
        <v>2.4</v>
      </c>
      <c r="AE11" s="5">
        <f>D11+G11+J11+M11+S11+V11+AB11+P11+Y11</f>
        <v>215</v>
      </c>
      <c r="AF11" s="3">
        <f>ROUND(AVERAGE(F11,I11,L11,O11,U11,X11,AD11,AA11,R11),2)</f>
        <v>2.62</v>
      </c>
      <c r="AG11" s="3" t="str">
        <f>IF(AND(F11&gt;=1.6,I11&gt;=1.6,L11&gt;=1.6,O11&gt;=1.6,U11&gt;=1.6,X11&gt;=1.6,AD11&gt;=1.6,R11&gt;=1.6,AA11&gt;=1.6),"Good",IF(OR(F11=0,I11=0,L11=0,O11=0,U11=0,X11=0,AD11=0,R11=0,AA11=0),"ABS","Poor"))</f>
        <v>Good</v>
      </c>
      <c r="AH11" s="3">
        <f>IF(AG11="ABS",0,IF(AI11&gt;0,AK11,MAX(goodrank)+AL11))</f>
        <v>4</v>
      </c>
      <c r="AI11" s="3">
        <f>IF(AG11="Good",AF11,0)</f>
        <v>2.62</v>
      </c>
      <c r="AJ11" s="3">
        <f>IF(AG11="Poor",AF11,0)</f>
        <v>0</v>
      </c>
      <c r="AK11" s="6">
        <f>IF(AI11=0,0,SUMPRODUCT((AI11&lt;=Good)/COUNTIF(Good,Good)))</f>
        <v>4</v>
      </c>
      <c r="AL11" s="6">
        <f>IF(AJ11=0,0,SUMPRODUCT((AJ11&lt;=Poor)/COUNTIF(Poor,Poor)))</f>
        <v>0</v>
      </c>
    </row>
    <row r="12" spans="1:38" x14ac:dyDescent="0.25">
      <c r="A12" s="3">
        <v>4</v>
      </c>
      <c r="B12" s="3" t="str">
        <f>VLOOKUP($A12,six,2,0)</f>
        <v>Manisha Maji</v>
      </c>
      <c r="C12" s="3" t="str">
        <f>VLOOKUP($A12,six,3,0)</f>
        <v>A</v>
      </c>
      <c r="D12" s="3">
        <v>22</v>
      </c>
      <c r="E12" s="3" t="str">
        <f>VLOOKUP(D12,gr37.5,2,1)</f>
        <v>C+</v>
      </c>
      <c r="F12" s="3">
        <f>VLOOKUP(E12,gp,2,0)</f>
        <v>2.4</v>
      </c>
      <c r="G12" s="3">
        <v>32</v>
      </c>
      <c r="H12" s="3" t="str">
        <f>VLOOKUP(G12,gr50.0,2,1)</f>
        <v>B</v>
      </c>
      <c r="I12" s="3">
        <f>VLOOKUP(H12,gp,2,0)</f>
        <v>2.8</v>
      </c>
      <c r="J12" s="3">
        <v>7</v>
      </c>
      <c r="K12" s="3" t="str">
        <f>VLOOKUP(J12,gr50.0,2,1)</f>
        <v>E</v>
      </c>
      <c r="L12" s="3">
        <f>VLOOKUP(K12,gp,2,0)</f>
        <v>0.8</v>
      </c>
      <c r="M12" s="3">
        <v>4</v>
      </c>
      <c r="N12" s="3" t="str">
        <f>VLOOKUP(M12,gr37.5,2,1)</f>
        <v>E</v>
      </c>
      <c r="O12" s="3">
        <f>VLOOKUP(N12,gp,2,0)</f>
        <v>0.8</v>
      </c>
      <c r="P12" s="3">
        <v>20</v>
      </c>
      <c r="Q12" s="3" t="str">
        <f>VLOOKUP(P12,gr50.0,2,1)</f>
        <v>C</v>
      </c>
      <c r="R12" s="3">
        <f>VLOOKUP(Q12,gp,2,0)</f>
        <v>2</v>
      </c>
      <c r="S12" s="3">
        <v>10</v>
      </c>
      <c r="T12" s="3" t="str">
        <f>VLOOKUP(S12,gr30.0,2,1)</f>
        <v>D+</v>
      </c>
      <c r="U12" s="3">
        <f>VLOOKUP(T12,gp,2,0)</f>
        <v>1.6</v>
      </c>
      <c r="V12" s="3">
        <v>17</v>
      </c>
      <c r="W12" s="3" t="str">
        <f>VLOOKUP(V12,gr25.0,2,1)</f>
        <v>B</v>
      </c>
      <c r="X12" s="3">
        <f>VLOOKUP(W12,gp,2,0)</f>
        <v>2.8</v>
      </c>
      <c r="Y12" s="3">
        <v>16</v>
      </c>
      <c r="Z12" s="3" t="str">
        <f>VLOOKUP(Y12,gr50.0,2,1)</f>
        <v>D+</v>
      </c>
      <c r="AA12" s="3">
        <f>VLOOKUP(Z12,gp,2,0)</f>
        <v>1.6</v>
      </c>
      <c r="AB12" s="3">
        <v>6</v>
      </c>
      <c r="AC12" s="3" t="str">
        <f>VLOOKUP(AB12,gr50.0,2,1)</f>
        <v>E</v>
      </c>
      <c r="AD12" s="3">
        <f>VLOOKUP(AC12,gp,2,0)</f>
        <v>0.8</v>
      </c>
      <c r="AE12" s="5">
        <f>D12+G12+J12+M12+S12+V12+AB12+P12+Y12</f>
        <v>134</v>
      </c>
      <c r="AF12" s="3">
        <f>ROUND(AVERAGE(F12,I12,L12,O12,U12,X12,AD12,AA12,R12),2)</f>
        <v>1.73</v>
      </c>
      <c r="AG12" s="3" t="str">
        <f>IF(AND(F12&gt;=1.6,I12&gt;=1.6,L12&gt;=1.6,O12&gt;=1.6,U12&gt;=1.6,X12&gt;=1.6,AD12&gt;=1.6,R12&gt;=1.6,AA12&gt;=1.6),"Good",IF(OR(F12=0,I12=0,L12=0,O12=0,U12=0,X12=0,AD12=0,R12=0,AA12=0),"ABS","Poor"))</f>
        <v>Poor</v>
      </c>
      <c r="AH12" s="3">
        <f>IF(AG12="ABS",0,IF(AI12&gt;0,AK12,MAX(goodrank)+AL12))</f>
        <v>16</v>
      </c>
      <c r="AI12" s="3">
        <f>IF(AG12="Good",AF12,0)</f>
        <v>0</v>
      </c>
      <c r="AJ12" s="3">
        <f>IF(AG12="Poor",AF12,0)</f>
        <v>1.73</v>
      </c>
      <c r="AK12" s="6">
        <f>IF(AI12=0,0,SUMPRODUCT((AI12&lt;=Good)/COUNTIF(Good,Good)))</f>
        <v>0</v>
      </c>
      <c r="AL12" s="6">
        <f>IF(AJ12=0,0,SUMPRODUCT((AJ12&lt;=Poor)/COUNTIF(Poor,Poor)))</f>
        <v>11</v>
      </c>
    </row>
    <row r="13" spans="1:38" x14ac:dyDescent="0.25">
      <c r="A13" s="3">
        <v>5</v>
      </c>
      <c r="B13" s="3" t="str">
        <f>VLOOKUP($A13,six,2,0)</f>
        <v>Salina Ranamagar</v>
      </c>
      <c r="C13" s="3" t="str">
        <f>VLOOKUP($A13,six,3,0)</f>
        <v>A</v>
      </c>
      <c r="D13" s="3">
        <v>16</v>
      </c>
      <c r="E13" s="3" t="str">
        <f>VLOOKUP(D13,gr37.5,2,1)</f>
        <v>C</v>
      </c>
      <c r="F13" s="3">
        <f>VLOOKUP(E13,gp,2,0)</f>
        <v>2</v>
      </c>
      <c r="G13" s="3">
        <v>27</v>
      </c>
      <c r="H13" s="3" t="str">
        <f>VLOOKUP(G13,gr50.0,2,1)</f>
        <v>C+</v>
      </c>
      <c r="I13" s="3">
        <f>VLOOKUP(H13,gp,2,0)</f>
        <v>2.4</v>
      </c>
      <c r="J13" s="3">
        <v>31</v>
      </c>
      <c r="K13" s="3" t="str">
        <f>VLOOKUP(J13,gr50.0,2,1)</f>
        <v>B</v>
      </c>
      <c r="L13" s="3">
        <f>VLOOKUP(K13,gp,2,0)</f>
        <v>2.8</v>
      </c>
      <c r="M13" s="3">
        <v>19</v>
      </c>
      <c r="N13" s="3" t="str">
        <f>VLOOKUP(M13,gr37.5,2,1)</f>
        <v>C+</v>
      </c>
      <c r="O13" s="3">
        <f>VLOOKUP(N13,gp,2,0)</f>
        <v>2.4</v>
      </c>
      <c r="P13" s="3">
        <v>28</v>
      </c>
      <c r="Q13" s="3" t="str">
        <f>VLOOKUP(P13,gr50.0,2,1)</f>
        <v>C+</v>
      </c>
      <c r="R13" s="3">
        <f>VLOOKUP(Q13,gp,2,0)</f>
        <v>2.4</v>
      </c>
      <c r="S13" s="3">
        <v>10</v>
      </c>
      <c r="T13" s="3" t="str">
        <f>VLOOKUP(S13,gr30.0,2,1)</f>
        <v>D+</v>
      </c>
      <c r="U13" s="3">
        <f>VLOOKUP(T13,gp,2,0)</f>
        <v>1.6</v>
      </c>
      <c r="V13" s="3">
        <v>12</v>
      </c>
      <c r="W13" s="3" t="str">
        <f>VLOOKUP(V13,gr25.0,2,1)</f>
        <v>C</v>
      </c>
      <c r="X13" s="3">
        <f>VLOOKUP(W13,gp,2,0)</f>
        <v>2</v>
      </c>
      <c r="Y13" s="3">
        <v>30</v>
      </c>
      <c r="Z13" s="3" t="str">
        <f>VLOOKUP(Y13,gr50.0,2,1)</f>
        <v>B</v>
      </c>
      <c r="AA13" s="3">
        <f>VLOOKUP(Z13,gp,2,0)</f>
        <v>2.8</v>
      </c>
      <c r="AB13" s="3">
        <v>6</v>
      </c>
      <c r="AC13" s="3" t="str">
        <f>VLOOKUP(AB13,gr50.0,2,1)</f>
        <v>E</v>
      </c>
      <c r="AD13" s="3">
        <f>VLOOKUP(AC13,gp,2,0)</f>
        <v>0.8</v>
      </c>
      <c r="AE13" s="5">
        <f>D13+G13+J13+M13+S13+V13+AB13+P13+Y13</f>
        <v>179</v>
      </c>
      <c r="AF13" s="3">
        <f>ROUND(AVERAGE(F13,I13,L13,O13,U13,X13,AD13,AA13,R13),2)</f>
        <v>2.13</v>
      </c>
      <c r="AG13" s="3" t="str">
        <f>IF(AND(F13&gt;=1.6,I13&gt;=1.6,L13&gt;=1.6,O13&gt;=1.6,U13&gt;=1.6,X13&gt;=1.6,AD13&gt;=1.6,R13&gt;=1.6,AA13&gt;=1.6),"Good",IF(OR(F13=0,I13=0,L13=0,O13=0,U13=0,X13=0,AD13=0,R13=0,AA13=0),"ABS","Poor"))</f>
        <v>Poor</v>
      </c>
      <c r="AH13" s="3">
        <f>IF(AG13="ABS",0,IF(AI13&gt;0,AK13,MAX(goodrank)+AL13))</f>
        <v>8</v>
      </c>
      <c r="AI13" s="3">
        <f>IF(AG13="Good",AF13,0)</f>
        <v>0</v>
      </c>
      <c r="AJ13" s="3">
        <f>IF(AG13="Poor",AF13,0)</f>
        <v>2.13</v>
      </c>
      <c r="AK13" s="6">
        <f>IF(AI13=0,0,SUMPRODUCT((AI13&lt;=Good)/COUNTIF(Good,Good)))</f>
        <v>0</v>
      </c>
      <c r="AL13" s="6">
        <f>IF(AJ13=0,0,SUMPRODUCT((AJ13&lt;=Poor)/COUNTIF(Poor,Poor)))</f>
        <v>3</v>
      </c>
    </row>
    <row r="14" spans="1:38" x14ac:dyDescent="0.25">
      <c r="A14" s="3">
        <v>6</v>
      </c>
      <c r="B14" s="3" t="str">
        <f>VLOOKUP($A14,six,2,0)</f>
        <v>Asmi Dura</v>
      </c>
      <c r="C14" s="3" t="str">
        <f>VLOOKUP($A14,six,3,0)</f>
        <v>A</v>
      </c>
      <c r="D14" s="3">
        <v>21</v>
      </c>
      <c r="E14" s="3" t="str">
        <f>VLOOKUP(D14,gr37.5,2,1)</f>
        <v>C+</v>
      </c>
      <c r="F14" s="3">
        <f>VLOOKUP(E14,gp,2,0)</f>
        <v>2.4</v>
      </c>
      <c r="G14" s="3">
        <v>27</v>
      </c>
      <c r="H14" s="3" t="str">
        <f>VLOOKUP(G14,gr50.0,2,1)</f>
        <v>C+</v>
      </c>
      <c r="I14" s="3">
        <f>VLOOKUP(H14,gp,2,0)</f>
        <v>2.4</v>
      </c>
      <c r="J14" s="3">
        <v>20</v>
      </c>
      <c r="K14" s="3" t="str">
        <f>VLOOKUP(J14,gr50.0,2,1)</f>
        <v>C</v>
      </c>
      <c r="L14" s="3">
        <f>VLOOKUP(K14,gp,2,0)</f>
        <v>2</v>
      </c>
      <c r="M14" s="3">
        <v>6</v>
      </c>
      <c r="N14" s="3" t="str">
        <f>VLOOKUP(M14,gr37.5,2,1)</f>
        <v>E</v>
      </c>
      <c r="O14" s="3">
        <f>VLOOKUP(N14,gp,2,0)</f>
        <v>0.8</v>
      </c>
      <c r="P14" s="3">
        <v>25</v>
      </c>
      <c r="Q14" s="3" t="str">
        <f>VLOOKUP(P14,gr50.0,2,1)</f>
        <v>C+</v>
      </c>
      <c r="R14" s="3">
        <f>VLOOKUP(Q14,gp,2,0)</f>
        <v>2.4</v>
      </c>
      <c r="S14" s="3">
        <v>14</v>
      </c>
      <c r="T14" s="3" t="str">
        <f>VLOOKUP(S14,gr30.0,2,1)</f>
        <v>C</v>
      </c>
      <c r="U14" s="3">
        <f>VLOOKUP(T14,gp,2,0)</f>
        <v>2</v>
      </c>
      <c r="V14" s="3">
        <v>11</v>
      </c>
      <c r="W14" s="3" t="str">
        <f>VLOOKUP(V14,gr25.0,2,1)</f>
        <v>C</v>
      </c>
      <c r="X14" s="3">
        <f>VLOOKUP(W14,gp,2,0)</f>
        <v>2</v>
      </c>
      <c r="Y14" s="3">
        <v>22</v>
      </c>
      <c r="Z14" s="3" t="str">
        <f>VLOOKUP(Y14,gr50.0,2,1)</f>
        <v>C</v>
      </c>
      <c r="AA14" s="3">
        <f>VLOOKUP(Z14,gp,2,0)</f>
        <v>2</v>
      </c>
      <c r="AB14" s="3">
        <v>5</v>
      </c>
      <c r="AC14" s="3" t="str">
        <f>VLOOKUP(AB14,gr50.0,2,1)</f>
        <v>E</v>
      </c>
      <c r="AD14" s="3">
        <f>VLOOKUP(AC14,gp,2,0)</f>
        <v>0.8</v>
      </c>
      <c r="AE14" s="5">
        <f>D14+G14+J14+M14+S14+V14+AB14+P14+Y14</f>
        <v>151</v>
      </c>
      <c r="AF14" s="3">
        <f>ROUND(AVERAGE(F14,I14,L14,O14,U14,X14,AD14,AA14,R14),2)</f>
        <v>1.87</v>
      </c>
      <c r="AG14" s="3" t="str">
        <f>IF(AND(F14&gt;=1.6,I14&gt;=1.6,L14&gt;=1.6,O14&gt;=1.6,U14&gt;=1.6,X14&gt;=1.6,AD14&gt;=1.6,R14&gt;=1.6,AA14&gt;=1.6),"Good",IF(OR(F14=0,I14=0,L14=0,O14=0,U14=0,X14=0,AD14=0,R14=0,AA14=0),"ABS","Poor"))</f>
        <v>Poor</v>
      </c>
      <c r="AH14" s="3">
        <f>IF(AG14="ABS",0,IF(AI14&gt;0,AK14,MAX(goodrank)+AL14))</f>
        <v>12.999999999999998</v>
      </c>
      <c r="AI14" s="3">
        <f>IF(AG14="Good",AF14,0)</f>
        <v>0</v>
      </c>
      <c r="AJ14" s="3">
        <f>IF(AG14="Poor",AF14,0)</f>
        <v>1.87</v>
      </c>
      <c r="AK14" s="6">
        <f>IF(AI14=0,0,SUMPRODUCT((AI14&lt;=Good)/COUNTIF(Good,Good)))</f>
        <v>0</v>
      </c>
      <c r="AL14" s="6">
        <f>IF(AJ14=0,0,SUMPRODUCT((AJ14&lt;=Poor)/COUNTIF(Poor,Poor)))</f>
        <v>7.9999999999999982</v>
      </c>
    </row>
    <row r="15" spans="1:38" x14ac:dyDescent="0.25">
      <c r="A15" s="3">
        <v>7</v>
      </c>
      <c r="B15" s="3" t="str">
        <f>VLOOKUP($A15,six,2,0)</f>
        <v>Manisha Raut</v>
      </c>
      <c r="C15" s="3" t="str">
        <f>VLOOKUP($A15,six,3,0)</f>
        <v>A</v>
      </c>
      <c r="D15" s="3">
        <v>21</v>
      </c>
      <c r="E15" s="3" t="str">
        <f>VLOOKUP(D15,gr37.5,2,1)</f>
        <v>C+</v>
      </c>
      <c r="F15" s="3">
        <f>VLOOKUP(E15,gp,2,0)</f>
        <v>2.4</v>
      </c>
      <c r="G15" s="3">
        <v>15</v>
      </c>
      <c r="H15" s="3" t="str">
        <f>VLOOKUP(G15,gr50.0,2,1)</f>
        <v>D+</v>
      </c>
      <c r="I15" s="3">
        <f>VLOOKUP(H15,gp,2,0)</f>
        <v>1.6</v>
      </c>
      <c r="J15" s="3">
        <v>13</v>
      </c>
      <c r="K15" s="3" t="str">
        <f>VLOOKUP(J15,gr50.0,2,1)</f>
        <v>D</v>
      </c>
      <c r="L15" s="3">
        <f>VLOOKUP(K15,gp,2,0)</f>
        <v>1.2</v>
      </c>
      <c r="M15" s="3">
        <v>4</v>
      </c>
      <c r="N15" s="3" t="str">
        <f>VLOOKUP(M15,gr37.5,2,1)</f>
        <v>E</v>
      </c>
      <c r="O15" s="3">
        <f>VLOOKUP(N15,gp,2,0)</f>
        <v>0.8</v>
      </c>
      <c r="P15" s="3">
        <v>30</v>
      </c>
      <c r="Q15" s="3" t="str">
        <f>VLOOKUP(P15,gr50.0,2,1)</f>
        <v>B</v>
      </c>
      <c r="R15" s="3">
        <f>VLOOKUP(Q15,gp,2,0)</f>
        <v>2.8</v>
      </c>
      <c r="S15" s="3">
        <v>2</v>
      </c>
      <c r="T15" s="3" t="str">
        <f>VLOOKUP(S15,gr30.0,2,1)</f>
        <v>E</v>
      </c>
      <c r="U15" s="3">
        <f>VLOOKUP(T15,gp,2,0)</f>
        <v>0.8</v>
      </c>
      <c r="V15" s="3">
        <v>8</v>
      </c>
      <c r="W15" s="3" t="str">
        <f>VLOOKUP(V15,gr25.0,2,1)</f>
        <v>D+</v>
      </c>
      <c r="X15" s="3">
        <f>VLOOKUP(W15,gp,2,0)</f>
        <v>1.6</v>
      </c>
      <c r="Y15" s="3">
        <v>20</v>
      </c>
      <c r="Z15" s="3" t="str">
        <f>VLOOKUP(Y15,gr50.0,2,1)</f>
        <v>C</v>
      </c>
      <c r="AA15" s="3">
        <f>VLOOKUP(Z15,gp,2,0)</f>
        <v>2</v>
      </c>
      <c r="AB15" s="3">
        <v>1</v>
      </c>
      <c r="AC15" s="3" t="str">
        <f>VLOOKUP(AB15,gr50.0,2,1)</f>
        <v>E</v>
      </c>
      <c r="AD15" s="3">
        <f>VLOOKUP(AC15,gp,2,0)</f>
        <v>0.8</v>
      </c>
      <c r="AE15" s="5">
        <f>D15+G15+J15+M15+S15+V15+AB15+P15+Y15</f>
        <v>114</v>
      </c>
      <c r="AF15" s="3">
        <f>ROUND(AVERAGE(F15,I15,L15,O15,U15,X15,AD15,AA15,R15),2)</f>
        <v>1.56</v>
      </c>
      <c r="AG15" s="3" t="str">
        <f>IF(AND(F15&gt;=1.6,I15&gt;=1.6,L15&gt;=1.6,O15&gt;=1.6,U15&gt;=1.6,X15&gt;=1.6,AD15&gt;=1.6,R15&gt;=1.6,AA15&gt;=1.6),"Good",IF(OR(F15=0,I15=0,L15=0,O15=0,U15=0,X15=0,AD15=0,R15=0,AA15=0),"ABS","Poor"))</f>
        <v>Poor</v>
      </c>
      <c r="AH15" s="3">
        <f>IF(AG15="ABS",0,IF(AI15&gt;0,AK15,MAX(goodrank)+AL15))</f>
        <v>20</v>
      </c>
      <c r="AI15" s="3">
        <f>IF(AG15="Good",AF15,0)</f>
        <v>0</v>
      </c>
      <c r="AJ15" s="3">
        <f>IF(AG15="Poor",AF15,0)</f>
        <v>1.56</v>
      </c>
      <c r="AK15" s="6">
        <f>IF(AI15=0,0,SUMPRODUCT((AI15&lt;=Good)/COUNTIF(Good,Good)))</f>
        <v>0</v>
      </c>
      <c r="AL15" s="6">
        <f>IF(AJ15=0,0,SUMPRODUCT((AJ15&lt;=Poor)/COUNTIF(Poor,Poor)))</f>
        <v>15</v>
      </c>
    </row>
    <row r="16" spans="1:38" x14ac:dyDescent="0.25">
      <c r="A16" s="3">
        <v>8</v>
      </c>
      <c r="B16" s="3" t="str">
        <f>VLOOKUP($A16,six,2,0)</f>
        <v>Sanam Mahato</v>
      </c>
      <c r="C16" s="3" t="str">
        <f>VLOOKUP($A16,six,3,0)</f>
        <v>A</v>
      </c>
      <c r="D16" s="3">
        <v>21</v>
      </c>
      <c r="E16" s="3" t="str">
        <f>VLOOKUP(D16,gr37.5,2,1)</f>
        <v>C+</v>
      </c>
      <c r="F16" s="3">
        <f>VLOOKUP(E16,gp,2,0)</f>
        <v>2.4</v>
      </c>
      <c r="G16" s="3">
        <v>22</v>
      </c>
      <c r="H16" s="3" t="str">
        <f>VLOOKUP(G16,gr50.0,2,1)</f>
        <v>C</v>
      </c>
      <c r="I16" s="3">
        <f>VLOOKUP(H16,gp,2,0)</f>
        <v>2</v>
      </c>
      <c r="J16" s="3">
        <v>11</v>
      </c>
      <c r="K16" s="3" t="str">
        <f>VLOOKUP(J16,gr50.0,2,1)</f>
        <v>D</v>
      </c>
      <c r="L16" s="3">
        <f>VLOOKUP(K16,gp,2,0)</f>
        <v>1.2</v>
      </c>
      <c r="M16" s="3">
        <v>2</v>
      </c>
      <c r="N16" s="3" t="str">
        <f>VLOOKUP(M16,gr37.5,2,1)</f>
        <v>E</v>
      </c>
      <c r="O16" s="3">
        <f>VLOOKUP(N16,gp,2,0)</f>
        <v>0.8</v>
      </c>
      <c r="P16" s="3">
        <v>33</v>
      </c>
      <c r="Q16" s="3" t="str">
        <f>VLOOKUP(P16,gr50.0,2,1)</f>
        <v>B</v>
      </c>
      <c r="R16" s="3">
        <f>VLOOKUP(Q16,gp,2,0)</f>
        <v>2.8</v>
      </c>
      <c r="S16" s="3">
        <v>4</v>
      </c>
      <c r="T16" s="3" t="str">
        <f>VLOOKUP(S16,gr30.0,2,1)</f>
        <v>E</v>
      </c>
      <c r="U16" s="3">
        <f>VLOOKUP(T16,gp,2,0)</f>
        <v>0.8</v>
      </c>
      <c r="V16" s="3">
        <v>10</v>
      </c>
      <c r="W16" s="3" t="str">
        <f>VLOOKUP(V16,gr25.0,2,1)</f>
        <v>C</v>
      </c>
      <c r="X16" s="3">
        <f>VLOOKUP(W16,gp,2,0)</f>
        <v>2</v>
      </c>
      <c r="Y16" s="3">
        <v>21</v>
      </c>
      <c r="Z16" s="3" t="str">
        <f>VLOOKUP(Y16,gr50.0,2,1)</f>
        <v>C</v>
      </c>
      <c r="AA16" s="3">
        <f>VLOOKUP(Z16,gp,2,0)</f>
        <v>2</v>
      </c>
      <c r="AB16" s="3">
        <v>5</v>
      </c>
      <c r="AC16" s="3" t="str">
        <f>VLOOKUP(AB16,gr50.0,2,1)</f>
        <v>E</v>
      </c>
      <c r="AD16" s="3">
        <f>VLOOKUP(AC16,gp,2,0)</f>
        <v>0.8</v>
      </c>
      <c r="AE16" s="5">
        <f>D16+G16+J16+M16+S16+V16+AB16+P16+Y16</f>
        <v>129</v>
      </c>
      <c r="AF16" s="3">
        <f>ROUND(AVERAGE(F16,I16,L16,O16,U16,X16,AD16,AA16,R16),2)</f>
        <v>1.64</v>
      </c>
      <c r="AG16" s="3" t="str">
        <f>IF(AND(F16&gt;=1.6,I16&gt;=1.6,L16&gt;=1.6,O16&gt;=1.6,U16&gt;=1.6,X16&gt;=1.6,AD16&gt;=1.6,R16&gt;=1.6,AA16&gt;=1.6),"Good",IF(OR(F16=0,I16=0,L16=0,O16=0,U16=0,X16=0,AD16=0,R16=0,AA16=0),"ABS","Poor"))</f>
        <v>Poor</v>
      </c>
      <c r="AH16" s="3">
        <f>IF(AG16="ABS",0,IF(AI16&gt;0,AK16,MAX(goodrank)+AL16))</f>
        <v>18</v>
      </c>
      <c r="AI16" s="3">
        <f>IF(AG16="Good",AF16,0)</f>
        <v>0</v>
      </c>
      <c r="AJ16" s="3">
        <f>IF(AG16="Poor",AF16,0)</f>
        <v>1.64</v>
      </c>
      <c r="AK16" s="6">
        <f>IF(AI16=0,0,SUMPRODUCT((AI16&lt;=Good)/COUNTIF(Good,Good)))</f>
        <v>0</v>
      </c>
      <c r="AL16" s="6">
        <f>IF(AJ16=0,0,SUMPRODUCT((AJ16&lt;=Poor)/COUNTIF(Poor,Poor)))</f>
        <v>13</v>
      </c>
    </row>
    <row r="17" spans="1:38" x14ac:dyDescent="0.25">
      <c r="A17" s="3">
        <v>9</v>
      </c>
      <c r="B17" s="3" t="str">
        <f>VLOOKUP($A17,six,2,0)</f>
        <v xml:space="preserve">Krisha Bot </v>
      </c>
      <c r="C17" s="3" t="str">
        <f>VLOOKUP($A17,six,3,0)</f>
        <v>A</v>
      </c>
      <c r="D17" s="3">
        <v>20</v>
      </c>
      <c r="E17" s="3" t="str">
        <f>VLOOKUP(D17,gr37.5,2,1)</f>
        <v>C+</v>
      </c>
      <c r="F17" s="3">
        <f>VLOOKUP(E17,gp,2,0)</f>
        <v>2.4</v>
      </c>
      <c r="G17" s="3">
        <v>22</v>
      </c>
      <c r="H17" s="3" t="str">
        <f>VLOOKUP(G17,gr50.0,2,1)</f>
        <v>C</v>
      </c>
      <c r="I17" s="3">
        <f>VLOOKUP(H17,gp,2,0)</f>
        <v>2</v>
      </c>
      <c r="J17" s="3">
        <v>16</v>
      </c>
      <c r="K17" s="3" t="str">
        <f>VLOOKUP(J17,gr50.0,2,1)</f>
        <v>D+</v>
      </c>
      <c r="L17" s="3">
        <f>VLOOKUP(K17,gp,2,0)</f>
        <v>1.6</v>
      </c>
      <c r="M17" s="3">
        <v>12</v>
      </c>
      <c r="N17" s="3" t="str">
        <f>VLOOKUP(M17,gr37.5,2,1)</f>
        <v>D+</v>
      </c>
      <c r="O17" s="3">
        <f>VLOOKUP(N17,gp,2,0)</f>
        <v>1.6</v>
      </c>
      <c r="P17" s="3">
        <v>25</v>
      </c>
      <c r="Q17" s="3" t="str">
        <f>VLOOKUP(P17,gr50.0,2,1)</f>
        <v>C+</v>
      </c>
      <c r="R17" s="3">
        <f>VLOOKUP(Q17,gp,2,0)</f>
        <v>2.4</v>
      </c>
      <c r="S17" s="3">
        <v>12</v>
      </c>
      <c r="T17" s="3" t="str">
        <f>VLOOKUP(S17,gr30.0,2,1)</f>
        <v>C</v>
      </c>
      <c r="U17" s="3">
        <f>VLOOKUP(T17,gp,2,0)</f>
        <v>2</v>
      </c>
      <c r="V17" s="3">
        <v>13</v>
      </c>
      <c r="W17" s="3" t="str">
        <f>VLOOKUP(V17,gr25.0,2,1)</f>
        <v>C+</v>
      </c>
      <c r="X17" s="3">
        <f>VLOOKUP(W17,gp,2,0)</f>
        <v>2.4</v>
      </c>
      <c r="Y17" s="3">
        <v>28</v>
      </c>
      <c r="Z17" s="3" t="str">
        <f>VLOOKUP(Y17,gr50.0,2,1)</f>
        <v>C+</v>
      </c>
      <c r="AA17" s="3">
        <f>VLOOKUP(Z17,gp,2,0)</f>
        <v>2.4</v>
      </c>
      <c r="AB17" s="3">
        <v>9</v>
      </c>
      <c r="AC17" s="3" t="str">
        <f>VLOOKUP(AB17,gr50.0,2,1)</f>
        <v>E</v>
      </c>
      <c r="AD17" s="3">
        <f>VLOOKUP(AC17,gp,2,0)</f>
        <v>0.8</v>
      </c>
      <c r="AE17" s="5">
        <f>D17+G17+J17+M17+S17+V17+AB17+P17+Y17</f>
        <v>157</v>
      </c>
      <c r="AF17" s="3">
        <f>ROUND(AVERAGE(F17,I17,L17,O17,U17,X17,AD17,AA17,R17),2)</f>
        <v>1.96</v>
      </c>
      <c r="AG17" s="3" t="str">
        <f>IF(AND(F17&gt;=1.6,I17&gt;=1.6,L17&gt;=1.6,O17&gt;=1.6,U17&gt;=1.6,X17&gt;=1.6,AD17&gt;=1.6,R17&gt;=1.6,AA17&gt;=1.6),"Good",IF(OR(F17=0,I17=0,L17=0,O17=0,U17=0,X17=0,AD17=0,R17=0,AA17=0),"ABS","Poor"))</f>
        <v>Poor</v>
      </c>
      <c r="AH17" s="3">
        <f>IF(AG17="ABS",0,IF(AI17&gt;0,AK17,MAX(goodrank)+AL17))</f>
        <v>11</v>
      </c>
      <c r="AI17" s="3">
        <f>IF(AG17="Good",AF17,0)</f>
        <v>0</v>
      </c>
      <c r="AJ17" s="3">
        <f>IF(AG17="Poor",AF17,0)</f>
        <v>1.96</v>
      </c>
      <c r="AK17" s="6">
        <f>IF(AI17=0,0,SUMPRODUCT((AI17&lt;=Good)/COUNTIF(Good,Good)))</f>
        <v>0</v>
      </c>
      <c r="AL17" s="6">
        <f>IF(AJ17=0,0,SUMPRODUCT((AJ17&lt;=Poor)/COUNTIF(Poor,Poor)))</f>
        <v>5.9999999999999991</v>
      </c>
    </row>
    <row r="18" spans="1:38" x14ac:dyDescent="0.25">
      <c r="A18" s="3">
        <v>10</v>
      </c>
      <c r="B18" s="3" t="str">
        <f>VLOOKUP($A18,six,2,0)</f>
        <v>Niruta Sunar</v>
      </c>
      <c r="C18" s="3" t="str">
        <f>VLOOKUP($A18,six,3,0)</f>
        <v>A</v>
      </c>
      <c r="D18" s="3">
        <v>26</v>
      </c>
      <c r="E18" s="3" t="str">
        <f>VLOOKUP(D18,gr37.5,2,1)</f>
        <v>B</v>
      </c>
      <c r="F18" s="3">
        <f>VLOOKUP(E18,gp,2,0)</f>
        <v>2.8</v>
      </c>
      <c r="G18" s="3">
        <v>19</v>
      </c>
      <c r="H18" s="3" t="str">
        <f>VLOOKUP(G18,gr50.0,2,1)</f>
        <v>D+</v>
      </c>
      <c r="I18" s="3">
        <f>VLOOKUP(H18,gp,2,0)</f>
        <v>1.6</v>
      </c>
      <c r="J18" s="3">
        <v>12</v>
      </c>
      <c r="K18" s="3" t="str">
        <f>VLOOKUP(J18,gr50.0,2,1)</f>
        <v>D</v>
      </c>
      <c r="L18" s="3">
        <f>VLOOKUP(K18,gp,2,0)</f>
        <v>1.2</v>
      </c>
      <c r="M18" s="3">
        <v>6</v>
      </c>
      <c r="N18" s="3" t="str">
        <f>VLOOKUP(M18,gr37.5,2,1)</f>
        <v>E</v>
      </c>
      <c r="O18" s="3">
        <f>VLOOKUP(N18,gp,2,0)</f>
        <v>0.8</v>
      </c>
      <c r="P18" s="3">
        <v>20</v>
      </c>
      <c r="Q18" s="3" t="str">
        <f>VLOOKUP(P18,gr50.0,2,1)</f>
        <v>C</v>
      </c>
      <c r="R18" s="3">
        <f>VLOOKUP(Q18,gp,2,0)</f>
        <v>2</v>
      </c>
      <c r="S18" s="3">
        <v>9</v>
      </c>
      <c r="T18" s="3" t="str">
        <f>VLOOKUP(S18,gr30.0,2,1)</f>
        <v>D+</v>
      </c>
      <c r="U18" s="3">
        <f>VLOOKUP(T18,gp,2,0)</f>
        <v>1.6</v>
      </c>
      <c r="V18" s="3">
        <v>12</v>
      </c>
      <c r="W18" s="3" t="str">
        <f>VLOOKUP(V18,gr25.0,2,1)</f>
        <v>C</v>
      </c>
      <c r="X18" s="3">
        <f>VLOOKUP(W18,gp,2,0)</f>
        <v>2</v>
      </c>
      <c r="Y18" s="3">
        <v>27</v>
      </c>
      <c r="Z18" s="3" t="str">
        <f>VLOOKUP(Y18,gr50.0,2,1)</f>
        <v>C+</v>
      </c>
      <c r="AA18" s="3">
        <f>VLOOKUP(Z18,gp,2,0)</f>
        <v>2.4</v>
      </c>
      <c r="AB18" s="3">
        <v>1</v>
      </c>
      <c r="AC18" s="3" t="str">
        <f>VLOOKUP(AB18,gr50.0,2,1)</f>
        <v>E</v>
      </c>
      <c r="AD18" s="3">
        <f>VLOOKUP(AC18,gp,2,0)</f>
        <v>0.8</v>
      </c>
      <c r="AE18" s="5">
        <f>D18+G18+J18+M18+S18+V18+AB18+P18+Y18</f>
        <v>132</v>
      </c>
      <c r="AF18" s="3">
        <f>ROUND(AVERAGE(F18,I18,L18,O18,U18,X18,AD18,AA18,R18),2)</f>
        <v>1.69</v>
      </c>
      <c r="AG18" s="3" t="str">
        <f>IF(AND(F18&gt;=1.6,I18&gt;=1.6,L18&gt;=1.6,O18&gt;=1.6,U18&gt;=1.6,X18&gt;=1.6,AD18&gt;=1.6,R18&gt;=1.6,AA18&gt;=1.6),"Good",IF(OR(F18=0,I18=0,L18=0,O18=0,U18=0,X18=0,AD18=0,R18=0,AA18=0),"ABS","Poor"))</f>
        <v>Poor</v>
      </c>
      <c r="AH18" s="3">
        <f>IF(AG18="ABS",0,IF(AI18&gt;0,AK18,MAX(goodrank)+AL18))</f>
        <v>17</v>
      </c>
      <c r="AI18" s="3">
        <f>IF(AG18="Good",AF18,0)</f>
        <v>0</v>
      </c>
      <c r="AJ18" s="3">
        <f>IF(AG18="Poor",AF18,0)</f>
        <v>1.69</v>
      </c>
      <c r="AK18" s="6">
        <f>IF(AI18=0,0,SUMPRODUCT((AI18&lt;=Good)/COUNTIF(Good,Good)))</f>
        <v>0</v>
      </c>
      <c r="AL18" s="6">
        <f>IF(AJ18=0,0,SUMPRODUCT((AJ18&lt;=Poor)/COUNTIF(Poor,Poor)))</f>
        <v>12.000000000000002</v>
      </c>
    </row>
    <row r="19" spans="1:38" x14ac:dyDescent="0.25">
      <c r="A19" s="3">
        <v>11</v>
      </c>
      <c r="B19" s="3" t="str">
        <f>VLOOKUP($A19,six,2,0)</f>
        <v>Ujwal Chaudhary</v>
      </c>
      <c r="C19" s="3" t="str">
        <f>VLOOKUP($A19,six,3,0)</f>
        <v>A</v>
      </c>
      <c r="D19" s="3">
        <v>13</v>
      </c>
      <c r="E19" s="3" t="str">
        <f>VLOOKUP(D19,gr37.5,2,1)</f>
        <v>D+</v>
      </c>
      <c r="F19" s="3">
        <f>VLOOKUP(E19,gp,2,0)</f>
        <v>1.6</v>
      </c>
      <c r="G19" s="3">
        <v>23</v>
      </c>
      <c r="H19" s="3" t="str">
        <f>VLOOKUP(G19,gr50.0,2,1)</f>
        <v>C</v>
      </c>
      <c r="I19" s="3">
        <f>VLOOKUP(H19,gp,2,0)</f>
        <v>2</v>
      </c>
      <c r="J19" s="3">
        <v>3</v>
      </c>
      <c r="K19" s="3" t="str">
        <f>VLOOKUP(J19,gr50.0,2,1)</f>
        <v>E</v>
      </c>
      <c r="L19" s="3">
        <f>VLOOKUP(K19,gp,2,0)</f>
        <v>0.8</v>
      </c>
      <c r="M19" s="3">
        <v>5</v>
      </c>
      <c r="N19" s="3" t="str">
        <f>VLOOKUP(M19,gr37.5,2,1)</f>
        <v>E</v>
      </c>
      <c r="O19" s="3">
        <f>VLOOKUP(N19,gp,2,0)</f>
        <v>0.8</v>
      </c>
      <c r="P19" s="3">
        <v>10</v>
      </c>
      <c r="Q19" s="3" t="str">
        <f>VLOOKUP(P19,gr50.0,2,1)</f>
        <v>D</v>
      </c>
      <c r="R19" s="3">
        <f>VLOOKUP(Q19,gp,2,0)</f>
        <v>1.2</v>
      </c>
      <c r="S19" s="3">
        <v>6</v>
      </c>
      <c r="T19" s="3" t="str">
        <f>VLOOKUP(S19,gr30.0,2,1)</f>
        <v>D</v>
      </c>
      <c r="U19" s="3">
        <f>VLOOKUP(T19,gp,2,0)</f>
        <v>1.2</v>
      </c>
      <c r="V19" s="3">
        <v>12</v>
      </c>
      <c r="W19" s="3" t="str">
        <f>VLOOKUP(V19,gr25.0,2,1)</f>
        <v>C</v>
      </c>
      <c r="X19" s="3">
        <f>VLOOKUP(W19,gp,2,0)</f>
        <v>2</v>
      </c>
      <c r="Y19" s="3">
        <v>12</v>
      </c>
      <c r="Z19" s="3" t="str">
        <f>VLOOKUP(Y19,gr50.0,2,1)</f>
        <v>D</v>
      </c>
      <c r="AA19" s="3">
        <f>VLOOKUP(Z19,gp,2,0)</f>
        <v>1.2</v>
      </c>
      <c r="AB19" s="3">
        <v>3</v>
      </c>
      <c r="AC19" s="3" t="str">
        <f>VLOOKUP(AB19,gr50.0,2,1)</f>
        <v>E</v>
      </c>
      <c r="AD19" s="3">
        <f>VLOOKUP(AC19,gp,2,0)</f>
        <v>0.8</v>
      </c>
      <c r="AE19" s="5">
        <f>D19+G19+J19+M19+S19+V19+AB19+P19+Y19</f>
        <v>87</v>
      </c>
      <c r="AF19" s="3">
        <f>ROUND(AVERAGE(F19,I19,L19,O19,U19,X19,AD19,AA19,R19),2)</f>
        <v>1.29</v>
      </c>
      <c r="AG19" s="3" t="str">
        <f>IF(AND(F19&gt;=1.6,I19&gt;=1.6,L19&gt;=1.6,O19&gt;=1.6,U19&gt;=1.6,X19&gt;=1.6,AD19&gt;=1.6,R19&gt;=1.6,AA19&gt;=1.6),"Good",IF(OR(F19=0,I19=0,L19=0,O19=0,U19=0,X19=0,AD19=0,R19=0,AA19=0),"ABS","Poor"))</f>
        <v>Poor</v>
      </c>
      <c r="AH19" s="3">
        <f>IF(AG19="ABS",0,IF(AI19&gt;0,AK19,MAX(goodrank)+AL19))</f>
        <v>23</v>
      </c>
      <c r="AI19" s="3">
        <f>IF(AG19="Good",AF19,0)</f>
        <v>0</v>
      </c>
      <c r="AJ19" s="3">
        <f>IF(AG19="Poor",AF19,0)</f>
        <v>1.29</v>
      </c>
      <c r="AK19" s="6">
        <f>IF(AI19=0,0,SUMPRODUCT((AI19&lt;=Good)/COUNTIF(Good,Good)))</f>
        <v>0</v>
      </c>
      <c r="AL19" s="6">
        <f>IF(AJ19=0,0,SUMPRODUCT((AJ19&lt;=Poor)/COUNTIF(Poor,Poor)))</f>
        <v>18</v>
      </c>
    </row>
    <row r="20" spans="1:38" x14ac:dyDescent="0.25">
      <c r="A20" s="3">
        <v>12</v>
      </c>
      <c r="B20" s="3" t="str">
        <f>VLOOKUP($A20,six,2,0)</f>
        <v>Pukar Gurung</v>
      </c>
      <c r="C20" s="3" t="str">
        <f>VLOOKUP($A20,six,3,0)</f>
        <v>A</v>
      </c>
      <c r="D20" s="3">
        <v>13</v>
      </c>
      <c r="E20" s="3" t="str">
        <f>VLOOKUP(D20,gr37.5,2,1)</f>
        <v>D+</v>
      </c>
      <c r="F20" s="3">
        <f>VLOOKUP(E20,gp,2,0)</f>
        <v>1.6</v>
      </c>
      <c r="G20" s="3">
        <v>10</v>
      </c>
      <c r="H20" s="3" t="str">
        <f>VLOOKUP(G20,gr50.0,2,1)</f>
        <v>D</v>
      </c>
      <c r="I20" s="3">
        <f>VLOOKUP(H20,gp,2,0)</f>
        <v>1.2</v>
      </c>
      <c r="J20" s="3">
        <v>1</v>
      </c>
      <c r="K20" s="3" t="str">
        <f>VLOOKUP(J20,gr50.0,2,1)</f>
        <v>E</v>
      </c>
      <c r="L20" s="3">
        <f>VLOOKUP(K20,gp,2,0)</f>
        <v>0.8</v>
      </c>
      <c r="M20" s="3">
        <v>1</v>
      </c>
      <c r="N20" s="3" t="str">
        <f>VLOOKUP(M20,gr37.5,2,1)</f>
        <v>E</v>
      </c>
      <c r="O20" s="3">
        <f>VLOOKUP(N20,gp,2,0)</f>
        <v>0.8</v>
      </c>
      <c r="P20" s="3">
        <v>12</v>
      </c>
      <c r="Q20" s="3" t="str">
        <f>VLOOKUP(P20,gr50.0,2,1)</f>
        <v>D</v>
      </c>
      <c r="R20" s="3">
        <f>VLOOKUP(Q20,gp,2,0)</f>
        <v>1.2</v>
      </c>
      <c r="S20" s="3">
        <v>4</v>
      </c>
      <c r="T20" s="3" t="str">
        <f>VLOOKUP(S20,gr30.0,2,1)</f>
        <v>E</v>
      </c>
      <c r="U20" s="3">
        <f>VLOOKUP(T20,gp,2,0)</f>
        <v>0.8</v>
      </c>
      <c r="V20" s="3">
        <v>10</v>
      </c>
      <c r="W20" s="3" t="str">
        <f>VLOOKUP(V20,gr25.0,2,1)</f>
        <v>C</v>
      </c>
      <c r="X20" s="3">
        <f>VLOOKUP(W20,gp,2,0)</f>
        <v>2</v>
      </c>
      <c r="Y20" s="3">
        <v>21</v>
      </c>
      <c r="Z20" s="3" t="str">
        <f>VLOOKUP(Y20,gr50.0,2,1)</f>
        <v>C</v>
      </c>
      <c r="AA20" s="3">
        <f>VLOOKUP(Z20,gp,2,0)</f>
        <v>2</v>
      </c>
      <c r="AB20" s="3">
        <v>3</v>
      </c>
      <c r="AC20" s="3" t="str">
        <f>VLOOKUP(AB20,gr50.0,2,1)</f>
        <v>E</v>
      </c>
      <c r="AD20" s="3">
        <f>VLOOKUP(AC20,gp,2,0)</f>
        <v>0.8</v>
      </c>
      <c r="AE20" s="5">
        <f>D20+G20+J20+M20+S20+V20+AB20+P20+Y20</f>
        <v>75</v>
      </c>
      <c r="AF20" s="3">
        <f>ROUND(AVERAGE(F20,I20,L20,O20,U20,X20,AD20,AA20,R20),2)</f>
        <v>1.24</v>
      </c>
      <c r="AG20" s="3" t="str">
        <f>IF(AND(F20&gt;=1.6,I20&gt;=1.6,L20&gt;=1.6,O20&gt;=1.6,U20&gt;=1.6,X20&gt;=1.6,AD20&gt;=1.6,R20&gt;=1.6,AA20&gt;=1.6),"Good",IF(OR(F20=0,I20=0,L20=0,O20=0,U20=0,X20=0,AD20=0,R20=0,AA20=0),"ABS","Poor"))</f>
        <v>Poor</v>
      </c>
      <c r="AH20" s="3">
        <f>IF(AG20="ABS",0,IF(AI20&gt;0,AK20,MAX(goodrank)+AL20))</f>
        <v>23.999999999999996</v>
      </c>
      <c r="AI20" s="3">
        <f>IF(AG20="Good",AF20,0)</f>
        <v>0</v>
      </c>
      <c r="AJ20" s="3">
        <f>IF(AG20="Poor",AF20,0)</f>
        <v>1.24</v>
      </c>
      <c r="AK20" s="6">
        <f>IF(AI20=0,0,SUMPRODUCT((AI20&lt;=Good)/COUNTIF(Good,Good)))</f>
        <v>0</v>
      </c>
      <c r="AL20" s="6">
        <f>IF(AJ20=0,0,SUMPRODUCT((AJ20&lt;=Poor)/COUNTIF(Poor,Poor)))</f>
        <v>18.999999999999996</v>
      </c>
    </row>
    <row r="21" spans="1:38" x14ac:dyDescent="0.25">
      <c r="A21" s="3">
        <v>13</v>
      </c>
      <c r="B21" s="3" t="str">
        <f>VLOOKUP($A21,six,2,0)</f>
        <v>Akhil Sunar</v>
      </c>
      <c r="C21" s="3" t="str">
        <f>VLOOKUP($A21,six,3,0)</f>
        <v>A</v>
      </c>
      <c r="D21" s="3">
        <v>25</v>
      </c>
      <c r="E21" s="3" t="str">
        <f>VLOOKUP(D21,gr37.5,2,1)</f>
        <v>B</v>
      </c>
      <c r="F21" s="3">
        <f>VLOOKUP(E21,gp,2,0)</f>
        <v>2.8</v>
      </c>
      <c r="G21" s="3">
        <v>12</v>
      </c>
      <c r="H21" s="3" t="str">
        <f>VLOOKUP(G21,gr50.0,2,1)</f>
        <v>D</v>
      </c>
      <c r="I21" s="3">
        <f>VLOOKUP(H21,gp,2,0)</f>
        <v>1.2</v>
      </c>
      <c r="J21" s="3">
        <v>2</v>
      </c>
      <c r="K21" s="3" t="str">
        <f>VLOOKUP(J21,gr50.0,2,1)</f>
        <v>E</v>
      </c>
      <c r="L21" s="3">
        <f>VLOOKUP(K21,gp,2,0)</f>
        <v>0.8</v>
      </c>
      <c r="M21" s="3">
        <v>1</v>
      </c>
      <c r="N21" s="3" t="str">
        <f>VLOOKUP(M21,gr37.5,2,1)</f>
        <v>E</v>
      </c>
      <c r="O21" s="3">
        <f>VLOOKUP(N21,gp,2,0)</f>
        <v>0.8</v>
      </c>
      <c r="P21" s="3">
        <v>20</v>
      </c>
      <c r="Q21" s="3" t="str">
        <f>VLOOKUP(P21,gr50.0,2,1)</f>
        <v>C</v>
      </c>
      <c r="R21" s="3">
        <f>VLOOKUP(Q21,gp,2,0)</f>
        <v>2</v>
      </c>
      <c r="S21" s="3">
        <v>2</v>
      </c>
      <c r="T21" s="3" t="str">
        <f>VLOOKUP(S21,gr30.0,2,1)</f>
        <v>E</v>
      </c>
      <c r="U21" s="3">
        <f>VLOOKUP(T21,gp,2,0)</f>
        <v>0.8</v>
      </c>
      <c r="V21" s="3">
        <v>10</v>
      </c>
      <c r="W21" s="3" t="str">
        <f>VLOOKUP(V21,gr25.0,2,1)</f>
        <v>C</v>
      </c>
      <c r="X21" s="3">
        <f>VLOOKUP(W21,gp,2,0)</f>
        <v>2</v>
      </c>
      <c r="Y21" s="3">
        <v>15</v>
      </c>
      <c r="Z21" s="3" t="str">
        <f>VLOOKUP(Y21,gr50.0,2,1)</f>
        <v>D+</v>
      </c>
      <c r="AA21" s="3">
        <f>VLOOKUP(Z21,gp,2,0)</f>
        <v>1.6</v>
      </c>
      <c r="AB21" s="3">
        <v>1</v>
      </c>
      <c r="AC21" s="3" t="str">
        <f>VLOOKUP(AB21,gr50.0,2,1)</f>
        <v>E</v>
      </c>
      <c r="AD21" s="3">
        <f>VLOOKUP(AC21,gp,2,0)</f>
        <v>0.8</v>
      </c>
      <c r="AE21" s="5">
        <f>D21+G21+J21+M21+S21+V21+AB21+P21+Y21</f>
        <v>88</v>
      </c>
      <c r="AF21" s="3">
        <f>ROUND(AVERAGE(F21,I21,L21,O21,U21,X21,AD21,AA21,R21),2)</f>
        <v>1.42</v>
      </c>
      <c r="AG21" s="3" t="str">
        <f>IF(AND(F21&gt;=1.6,I21&gt;=1.6,L21&gt;=1.6,O21&gt;=1.6,U21&gt;=1.6,X21&gt;=1.6,AD21&gt;=1.6,R21&gt;=1.6,AA21&gt;=1.6),"Good",IF(OR(F21=0,I21=0,L21=0,O21=0,U21=0,X21=0,AD21=0,R21=0,AA21=0),"ABS","Poor"))</f>
        <v>Poor</v>
      </c>
      <c r="AH21" s="3">
        <f>IF(AG21="ABS",0,IF(AI21&gt;0,AK21,MAX(goodrank)+AL21))</f>
        <v>22</v>
      </c>
      <c r="AI21" s="3">
        <f>IF(AG21="Good",AF21,0)</f>
        <v>0</v>
      </c>
      <c r="AJ21" s="3">
        <f>IF(AG21="Poor",AF21,0)</f>
        <v>1.42</v>
      </c>
      <c r="AK21" s="6">
        <f>IF(AI21=0,0,SUMPRODUCT((AI21&lt;=Good)/COUNTIF(Good,Good)))</f>
        <v>0</v>
      </c>
      <c r="AL21" s="6">
        <f>IF(AJ21=0,0,SUMPRODUCT((AJ21&lt;=Poor)/COUNTIF(Poor,Poor)))</f>
        <v>17</v>
      </c>
    </row>
    <row r="22" spans="1:38" x14ac:dyDescent="0.25">
      <c r="A22" s="3">
        <v>14</v>
      </c>
      <c r="B22" s="3" t="str">
        <f>VLOOKUP($A22,six,2,0)</f>
        <v>Sanjaya Sunar</v>
      </c>
      <c r="C22" s="3" t="str">
        <f>VLOOKUP($A22,six,3,0)</f>
        <v>A</v>
      </c>
      <c r="D22" s="3">
        <v>16</v>
      </c>
      <c r="E22" s="3" t="str">
        <f>VLOOKUP(D22,gr37.5,2,1)</f>
        <v>C</v>
      </c>
      <c r="F22" s="3">
        <f>VLOOKUP(E22,gp,2,0)</f>
        <v>2</v>
      </c>
      <c r="G22" s="3">
        <v>15</v>
      </c>
      <c r="H22" s="3" t="str">
        <f>VLOOKUP(G22,gr50.0,2,1)</f>
        <v>D+</v>
      </c>
      <c r="I22" s="3">
        <f>VLOOKUP(H22,gp,2,0)</f>
        <v>1.6</v>
      </c>
      <c r="J22" s="3">
        <v>3</v>
      </c>
      <c r="K22" s="3" t="str">
        <f>VLOOKUP(J22,gr50.0,2,1)</f>
        <v>E</v>
      </c>
      <c r="L22" s="3">
        <f>VLOOKUP(K22,gp,2,0)</f>
        <v>0.8</v>
      </c>
      <c r="M22" s="3">
        <v>1</v>
      </c>
      <c r="N22" s="3" t="str">
        <f>VLOOKUP(M22,gr37.5,2,1)</f>
        <v>E</v>
      </c>
      <c r="O22" s="3">
        <f>VLOOKUP(N22,gp,2,0)</f>
        <v>0.8</v>
      </c>
      <c r="P22" s="3">
        <v>10</v>
      </c>
      <c r="Q22" s="3" t="str">
        <f>VLOOKUP(P22,gr50.0,2,1)</f>
        <v>D</v>
      </c>
      <c r="R22" s="3">
        <f>VLOOKUP(Q22,gp,2,0)</f>
        <v>1.2</v>
      </c>
      <c r="S22" s="3">
        <v>2</v>
      </c>
      <c r="T22" s="3" t="str">
        <f>VLOOKUP(S22,gr30.0,2,1)</f>
        <v>E</v>
      </c>
      <c r="U22" s="3">
        <f>VLOOKUP(T22,gp,2,0)</f>
        <v>0.8</v>
      </c>
      <c r="V22" s="3">
        <v>10</v>
      </c>
      <c r="W22" s="3" t="str">
        <f>VLOOKUP(V22,gr25.0,2,1)</f>
        <v>C</v>
      </c>
      <c r="X22" s="3">
        <f>VLOOKUP(W22,gp,2,0)</f>
        <v>2</v>
      </c>
      <c r="Y22" s="3">
        <v>15</v>
      </c>
      <c r="Z22" s="3" t="str">
        <f>VLOOKUP(Y22,gr50.0,2,1)</f>
        <v>D+</v>
      </c>
      <c r="AA22" s="3">
        <f>VLOOKUP(Z22,gp,2,0)</f>
        <v>1.6</v>
      </c>
      <c r="AB22" s="3">
        <v>1</v>
      </c>
      <c r="AC22" s="3" t="str">
        <f>VLOOKUP(AB22,gr50.0,2,1)</f>
        <v>E</v>
      </c>
      <c r="AD22" s="3">
        <f>VLOOKUP(AC22,gp,2,0)</f>
        <v>0.8</v>
      </c>
      <c r="AE22" s="5">
        <f>D22+G22+J22+M22+S22+V22+AB22+P22+Y22</f>
        <v>73</v>
      </c>
      <c r="AF22" s="3">
        <f>ROUND(AVERAGE(F22,I22,L22,O22,U22,X22,AD22,AA22,R22),2)</f>
        <v>1.29</v>
      </c>
      <c r="AG22" s="3" t="str">
        <f>IF(AND(F22&gt;=1.6,I22&gt;=1.6,L22&gt;=1.6,O22&gt;=1.6,U22&gt;=1.6,X22&gt;=1.6,AD22&gt;=1.6,R22&gt;=1.6,AA22&gt;=1.6),"Good",IF(OR(F22=0,I22=0,L22=0,O22=0,U22=0,X22=0,AD22=0,R22=0,AA22=0),"ABS","Poor"))</f>
        <v>Poor</v>
      </c>
      <c r="AH22" s="3">
        <f>IF(AG22="ABS",0,IF(AI22&gt;0,AK22,MAX(goodrank)+AL22))</f>
        <v>23</v>
      </c>
      <c r="AI22" s="3">
        <f>IF(AG22="Good",AF22,0)</f>
        <v>0</v>
      </c>
      <c r="AJ22" s="3">
        <f>IF(AG22="Poor",AF22,0)</f>
        <v>1.29</v>
      </c>
      <c r="AK22" s="6">
        <f>IF(AI22=0,0,SUMPRODUCT((AI22&lt;=Good)/COUNTIF(Good,Good)))</f>
        <v>0</v>
      </c>
      <c r="AL22" s="6">
        <f>IF(AJ22=0,0,SUMPRODUCT((AJ22&lt;=Poor)/COUNTIF(Poor,Poor)))</f>
        <v>18</v>
      </c>
    </row>
    <row r="23" spans="1:38" x14ac:dyDescent="0.25">
      <c r="A23" s="3">
        <v>15</v>
      </c>
      <c r="B23" s="3" t="str">
        <f>VLOOKUP($A23,six,2,0)</f>
        <v>Mausam Mahato</v>
      </c>
      <c r="C23" s="3" t="str">
        <f>VLOOKUP($A23,six,3,0)</f>
        <v>A</v>
      </c>
      <c r="D23" s="3">
        <v>12</v>
      </c>
      <c r="E23" s="3" t="str">
        <f>VLOOKUP(D23,gr37.5,2,1)</f>
        <v>D+</v>
      </c>
      <c r="F23" s="3">
        <f>VLOOKUP(E23,gp,2,0)</f>
        <v>1.6</v>
      </c>
      <c r="G23" s="3">
        <v>17</v>
      </c>
      <c r="H23" s="3" t="str">
        <f>VLOOKUP(G23,gr50.0,2,1)</f>
        <v>D+</v>
      </c>
      <c r="I23" s="3">
        <f>VLOOKUP(H23,gp,2,0)</f>
        <v>1.6</v>
      </c>
      <c r="J23" s="3">
        <v>5</v>
      </c>
      <c r="K23" s="3" t="str">
        <f>VLOOKUP(J23,gr50.0,2,1)</f>
        <v>E</v>
      </c>
      <c r="L23" s="3">
        <f>VLOOKUP(K23,gp,2,0)</f>
        <v>0.8</v>
      </c>
      <c r="M23" s="3">
        <v>4</v>
      </c>
      <c r="N23" s="3" t="str">
        <f>VLOOKUP(M23,gr37.5,2,1)</f>
        <v>E</v>
      </c>
      <c r="O23" s="3">
        <f>VLOOKUP(N23,gp,2,0)</f>
        <v>0.8</v>
      </c>
      <c r="P23" s="3">
        <v>20</v>
      </c>
      <c r="Q23" s="3" t="str">
        <f>VLOOKUP(P23,gr50.0,2,1)</f>
        <v>C</v>
      </c>
      <c r="R23" s="3">
        <f>VLOOKUP(Q23,gp,2,0)</f>
        <v>2</v>
      </c>
      <c r="S23" s="3">
        <v>10</v>
      </c>
      <c r="T23" s="3" t="str">
        <f>VLOOKUP(S23,gr30.0,2,1)</f>
        <v>D+</v>
      </c>
      <c r="U23" s="3">
        <f>VLOOKUP(T23,gp,2,0)</f>
        <v>1.6</v>
      </c>
      <c r="V23" s="3">
        <v>4</v>
      </c>
      <c r="W23" s="3" t="str">
        <f>VLOOKUP(V23,gr25.0,2,1)</f>
        <v>E</v>
      </c>
      <c r="X23" s="3">
        <f>VLOOKUP(W23,gp,2,0)</f>
        <v>0.8</v>
      </c>
      <c r="Y23" s="3">
        <v>9</v>
      </c>
      <c r="Z23" s="3" t="str">
        <f>VLOOKUP(Y23,gr50.0,2,1)</f>
        <v>E</v>
      </c>
      <c r="AA23" s="3">
        <f>VLOOKUP(Z23,gp,2,0)</f>
        <v>0.8</v>
      </c>
      <c r="AB23" s="3">
        <v>7</v>
      </c>
      <c r="AC23" s="3" t="str">
        <f>VLOOKUP(AB23,gr50.0,2,1)</f>
        <v>E</v>
      </c>
      <c r="AD23" s="3">
        <f>VLOOKUP(AC23,gp,2,0)</f>
        <v>0.8</v>
      </c>
      <c r="AE23" s="5">
        <f>D23+G23+J23+M23+S23+V23+AB23+P23+Y23</f>
        <v>88</v>
      </c>
      <c r="AF23" s="3">
        <f>ROUND(AVERAGE(F23,I23,L23,O23,U23,X23,AD23,AA23,R23),2)</f>
        <v>1.2</v>
      </c>
      <c r="AG23" s="3" t="str">
        <f>IF(AND(F23&gt;=1.6,I23&gt;=1.6,L23&gt;=1.6,O23&gt;=1.6,U23&gt;=1.6,X23&gt;=1.6,AD23&gt;=1.6,R23&gt;=1.6,AA23&gt;=1.6),"Good",IF(OR(F23=0,I23=0,L23=0,O23=0,U23=0,X23=0,AD23=0,R23=0,AA23=0),"ABS","Poor"))</f>
        <v>Poor</v>
      </c>
      <c r="AH23" s="3">
        <f>IF(AG23="ABS",0,IF(AI23&gt;0,AK23,MAX(goodrank)+AL23))</f>
        <v>24.999999999999996</v>
      </c>
      <c r="AI23" s="3">
        <f>IF(AG23="Good",AF23,0)</f>
        <v>0</v>
      </c>
      <c r="AJ23" s="3">
        <f>IF(AG23="Poor",AF23,0)</f>
        <v>1.2</v>
      </c>
      <c r="AK23" s="6">
        <f>IF(AI23=0,0,SUMPRODUCT((AI23&lt;=Good)/COUNTIF(Good,Good)))</f>
        <v>0</v>
      </c>
      <c r="AL23" s="6">
        <f>IF(AJ23=0,0,SUMPRODUCT((AJ23&lt;=Poor)/COUNTIF(Poor,Poor)))</f>
        <v>19.999999999999996</v>
      </c>
    </row>
    <row r="24" spans="1:38" x14ac:dyDescent="0.25">
      <c r="A24" s="3">
        <v>16</v>
      </c>
      <c r="B24" s="3" t="str">
        <f>VLOOKUP($A24,six,2,0)</f>
        <v>Chanda Mahato</v>
      </c>
      <c r="C24" s="3" t="str">
        <f>VLOOKUP($A24,six,3,0)</f>
        <v>A</v>
      </c>
      <c r="D24" s="3">
        <v>22</v>
      </c>
      <c r="E24" s="3" t="str">
        <f>VLOOKUP(D24,gr37.5,2,1)</f>
        <v>C+</v>
      </c>
      <c r="F24" s="3">
        <f>VLOOKUP(E24,gp,2,0)</f>
        <v>2.4</v>
      </c>
      <c r="G24" s="3">
        <v>30</v>
      </c>
      <c r="H24" s="3" t="str">
        <f>VLOOKUP(G24,gr50.0,2,1)</f>
        <v>B</v>
      </c>
      <c r="I24" s="3">
        <f>VLOOKUP(H24,gp,2,0)</f>
        <v>2.8</v>
      </c>
      <c r="J24" s="3">
        <v>24</v>
      </c>
      <c r="K24" s="3" t="str">
        <f>VLOOKUP(J24,gr50.0,2,1)</f>
        <v>C</v>
      </c>
      <c r="L24" s="3">
        <f>VLOOKUP(K24,gp,2,0)</f>
        <v>2</v>
      </c>
      <c r="M24" s="3">
        <v>19</v>
      </c>
      <c r="N24" s="3" t="str">
        <f>VLOOKUP(M24,gr37.5,2,1)</f>
        <v>C+</v>
      </c>
      <c r="O24" s="3">
        <f>VLOOKUP(N24,gp,2,0)</f>
        <v>2.4</v>
      </c>
      <c r="P24" s="3">
        <v>34</v>
      </c>
      <c r="Q24" s="3" t="str">
        <f>VLOOKUP(P24,gr50.0,2,1)</f>
        <v>B</v>
      </c>
      <c r="R24" s="3">
        <f>VLOOKUP(Q24,gp,2,0)</f>
        <v>2.8</v>
      </c>
      <c r="S24" s="3">
        <v>18</v>
      </c>
      <c r="T24" s="3" t="str">
        <f>VLOOKUP(S24,gr30.0,2,1)</f>
        <v>B</v>
      </c>
      <c r="U24" s="3">
        <f>VLOOKUP(T24,gp,2,0)</f>
        <v>2.8</v>
      </c>
      <c r="V24" s="3">
        <v>15</v>
      </c>
      <c r="W24" s="3" t="str">
        <f>VLOOKUP(V24,gr25.0,2,1)</f>
        <v>B</v>
      </c>
      <c r="X24" s="3">
        <f>VLOOKUP(W24,gp,2,0)</f>
        <v>2.8</v>
      </c>
      <c r="Y24" s="3">
        <v>26</v>
      </c>
      <c r="Z24" s="3" t="str">
        <f>VLOOKUP(Y24,gr50.0,2,1)</f>
        <v>C+</v>
      </c>
      <c r="AA24" s="3">
        <f>VLOOKUP(Z24,gp,2,0)</f>
        <v>2.4</v>
      </c>
      <c r="AB24" s="3">
        <v>20</v>
      </c>
      <c r="AC24" s="3" t="str">
        <f>VLOOKUP(AB24,gr50.0,2,1)</f>
        <v>C</v>
      </c>
      <c r="AD24" s="3">
        <f>VLOOKUP(AC24,gp,2,0)</f>
        <v>2</v>
      </c>
      <c r="AE24" s="5">
        <f>D24+G24+J24+M24+S24+V24+AB24+P24+Y24</f>
        <v>208</v>
      </c>
      <c r="AF24" s="3">
        <f>ROUND(AVERAGE(F24,I24,L24,O24,U24,X24,AD24,AA24,R24),2)</f>
        <v>2.4900000000000002</v>
      </c>
      <c r="AG24" s="3" t="str">
        <f>IF(AND(F24&gt;=1.6,I24&gt;=1.6,L24&gt;=1.6,O24&gt;=1.6,U24&gt;=1.6,X24&gt;=1.6,AD24&gt;=1.6,R24&gt;=1.6,AA24&gt;=1.6),"Good",IF(OR(F24=0,I24=0,L24=0,O24=0,U24=0,X24=0,AD24=0,R24=0,AA24=0),"ABS","Poor"))</f>
        <v>Good</v>
      </c>
      <c r="AH24" s="3">
        <f>IF(AG24="ABS",0,IF(AI24&gt;0,AK24,MAX(goodrank)+AL24))</f>
        <v>5</v>
      </c>
      <c r="AI24" s="3">
        <f>IF(AG24="Good",AF24,0)</f>
        <v>2.4900000000000002</v>
      </c>
      <c r="AJ24" s="3">
        <f>IF(AG24="Poor",AF24,0)</f>
        <v>0</v>
      </c>
      <c r="AK24" s="6">
        <f>IF(AI24=0,0,SUMPRODUCT((AI24&lt;=Good)/COUNTIF(Good,Good)))</f>
        <v>5</v>
      </c>
      <c r="AL24" s="6">
        <f>IF(AJ24=0,0,SUMPRODUCT((AJ24&lt;=Poor)/COUNTIF(Poor,Poor)))</f>
        <v>0</v>
      </c>
    </row>
    <row r="25" spans="1:38" x14ac:dyDescent="0.25">
      <c r="A25" s="3">
        <v>17</v>
      </c>
      <c r="B25" s="3" t="str">
        <f>VLOOKUP($A25,six,2,0)</f>
        <v>Samikshya Chaudhary</v>
      </c>
      <c r="C25" s="3" t="str">
        <f>VLOOKUP($A25,six,3,0)</f>
        <v>A</v>
      </c>
      <c r="D25" s="3">
        <v>19</v>
      </c>
      <c r="E25" s="3" t="str">
        <f>VLOOKUP(D25,gr37.5,2,1)</f>
        <v>C+</v>
      </c>
      <c r="F25" s="3">
        <f>VLOOKUP(E25,gp,2,0)</f>
        <v>2.4</v>
      </c>
      <c r="G25" s="3">
        <v>31</v>
      </c>
      <c r="H25" s="3" t="str">
        <f>VLOOKUP(G25,gr50.0,2,1)</f>
        <v>B</v>
      </c>
      <c r="I25" s="3">
        <f>VLOOKUP(H25,gp,2,0)</f>
        <v>2.8</v>
      </c>
      <c r="J25" s="3">
        <v>31</v>
      </c>
      <c r="K25" s="3" t="str">
        <f>VLOOKUP(J25,gr50.0,2,1)</f>
        <v>B</v>
      </c>
      <c r="L25" s="3">
        <f>VLOOKUP(K25,gp,2,0)</f>
        <v>2.8</v>
      </c>
      <c r="M25" s="3">
        <v>8</v>
      </c>
      <c r="N25" s="3" t="str">
        <f>VLOOKUP(M25,gr37.5,2,1)</f>
        <v>D</v>
      </c>
      <c r="O25" s="3">
        <f>VLOOKUP(N25,gp,2,0)</f>
        <v>1.2</v>
      </c>
      <c r="P25" s="3">
        <v>26</v>
      </c>
      <c r="Q25" s="3" t="str">
        <f>VLOOKUP(P25,gr50.0,2,1)</f>
        <v>C+</v>
      </c>
      <c r="R25" s="3">
        <f>VLOOKUP(Q25,gp,2,0)</f>
        <v>2.4</v>
      </c>
      <c r="S25" s="3">
        <v>8</v>
      </c>
      <c r="T25" s="3" t="str">
        <f>VLOOKUP(S25,gr30.0,2,1)</f>
        <v>D</v>
      </c>
      <c r="U25" s="3">
        <f>VLOOKUP(T25,gp,2,0)</f>
        <v>1.2</v>
      </c>
      <c r="V25" s="3">
        <v>14</v>
      </c>
      <c r="W25" s="3" t="str">
        <f>VLOOKUP(V25,gr25.0,2,1)</f>
        <v>C+</v>
      </c>
      <c r="X25" s="3">
        <f>VLOOKUP(W25,gp,2,0)</f>
        <v>2.4</v>
      </c>
      <c r="Y25" s="3">
        <v>25</v>
      </c>
      <c r="Z25" s="3" t="str">
        <f>VLOOKUP(Y25,gr50.0,2,1)</f>
        <v>C+</v>
      </c>
      <c r="AA25" s="3">
        <f>VLOOKUP(Z25,gp,2,0)</f>
        <v>2.4</v>
      </c>
      <c r="AB25" s="3">
        <v>20</v>
      </c>
      <c r="AC25" s="3" t="str">
        <f>VLOOKUP(AB25,gr50.0,2,1)</f>
        <v>C</v>
      </c>
      <c r="AD25" s="3">
        <f>VLOOKUP(AC25,gp,2,0)</f>
        <v>2</v>
      </c>
      <c r="AE25" s="5">
        <f>D25+G25+J25+M25+S25+V25+AB25+P25+Y25</f>
        <v>182</v>
      </c>
      <c r="AF25" s="3">
        <f>ROUND(AVERAGE(F25,I25,L25,O25,U25,X25,AD25,AA25,R25),2)</f>
        <v>2.1800000000000002</v>
      </c>
      <c r="AG25" s="3" t="str">
        <f>IF(AND(F25&gt;=1.6,I25&gt;=1.6,L25&gt;=1.6,O25&gt;=1.6,U25&gt;=1.6,X25&gt;=1.6,AD25&gt;=1.6,R25&gt;=1.6,AA25&gt;=1.6),"Good",IF(OR(F25=0,I25=0,L25=0,O25=0,U25=0,X25=0,AD25=0,R25=0,AA25=0),"ABS","Poor"))</f>
        <v>Poor</v>
      </c>
      <c r="AH25" s="3">
        <f>IF(AG25="ABS",0,IF(AI25&gt;0,AK25,MAX(goodrank)+AL25))</f>
        <v>7</v>
      </c>
      <c r="AI25" s="3">
        <f>IF(AG25="Good",AF25,0)</f>
        <v>0</v>
      </c>
      <c r="AJ25" s="3">
        <f>IF(AG25="Poor",AF25,0)</f>
        <v>2.1800000000000002</v>
      </c>
      <c r="AK25" s="6">
        <f>IF(AI25=0,0,SUMPRODUCT((AI25&lt;=Good)/COUNTIF(Good,Good)))</f>
        <v>0</v>
      </c>
      <c r="AL25" s="6">
        <f>IF(AJ25=0,0,SUMPRODUCT((AJ25&lt;=Poor)/COUNTIF(Poor,Poor)))</f>
        <v>2</v>
      </c>
    </row>
    <row r="26" spans="1:38" x14ac:dyDescent="0.25">
      <c r="A26" s="3">
        <v>18</v>
      </c>
      <c r="B26" s="3" t="str">
        <f>VLOOKUP($A26,six,2,0)</f>
        <v>Alina Mahato</v>
      </c>
      <c r="C26" s="3" t="str">
        <f>VLOOKUP($A26,six,3,0)</f>
        <v>A</v>
      </c>
      <c r="D26" s="3">
        <v>22</v>
      </c>
      <c r="E26" s="3" t="str">
        <f>VLOOKUP(D26,gr37.5,2,1)</f>
        <v>C+</v>
      </c>
      <c r="F26" s="3">
        <f>VLOOKUP(E26,gp,2,0)</f>
        <v>2.4</v>
      </c>
      <c r="G26" s="3">
        <v>26</v>
      </c>
      <c r="H26" s="3" t="str">
        <f>VLOOKUP(G26,gr50.0,2,1)</f>
        <v>C+</v>
      </c>
      <c r="I26" s="3">
        <f>VLOOKUP(H26,gp,2,0)</f>
        <v>2.4</v>
      </c>
      <c r="J26" s="3">
        <v>20</v>
      </c>
      <c r="K26" s="3" t="str">
        <f>VLOOKUP(J26,gr50.0,2,1)</f>
        <v>C</v>
      </c>
      <c r="L26" s="3">
        <f>VLOOKUP(K26,gp,2,0)</f>
        <v>2</v>
      </c>
      <c r="M26" s="3">
        <v>7</v>
      </c>
      <c r="N26" s="3" t="str">
        <f>VLOOKUP(M26,gr37.5,2,1)</f>
        <v>E</v>
      </c>
      <c r="O26" s="3">
        <f>VLOOKUP(N26,gp,2,0)</f>
        <v>0.8</v>
      </c>
      <c r="P26" s="3">
        <v>33</v>
      </c>
      <c r="Q26" s="3" t="str">
        <f>VLOOKUP(P26,gr50.0,2,1)</f>
        <v>B</v>
      </c>
      <c r="R26" s="3">
        <f>VLOOKUP(Q26,gp,2,0)</f>
        <v>2.8</v>
      </c>
      <c r="S26" s="3">
        <v>14</v>
      </c>
      <c r="T26" s="3" t="str">
        <f>VLOOKUP(S26,gr30.0,2,1)</f>
        <v>C</v>
      </c>
      <c r="U26" s="3">
        <f>VLOOKUP(T26,gp,2,0)</f>
        <v>2</v>
      </c>
      <c r="V26" s="3">
        <v>14</v>
      </c>
      <c r="W26" s="3" t="str">
        <f>VLOOKUP(V26,gr25.0,2,1)</f>
        <v>C+</v>
      </c>
      <c r="X26" s="3">
        <f>VLOOKUP(W26,gp,2,0)</f>
        <v>2.4</v>
      </c>
      <c r="Y26" s="3">
        <v>29</v>
      </c>
      <c r="Z26" s="3" t="str">
        <f>VLOOKUP(Y26,gr50.0,2,1)</f>
        <v>C+</v>
      </c>
      <c r="AA26" s="3">
        <f>VLOOKUP(Z26,gp,2,0)</f>
        <v>2.4</v>
      </c>
      <c r="AB26" s="3">
        <v>11</v>
      </c>
      <c r="AC26" s="3" t="str">
        <f>VLOOKUP(AB26,gr50.0,2,1)</f>
        <v>D</v>
      </c>
      <c r="AD26" s="3">
        <f>VLOOKUP(AC26,gp,2,0)</f>
        <v>1.2</v>
      </c>
      <c r="AE26" s="5">
        <f>D26+G26+J26+M26+S26+V26+AB26+P26+Y26</f>
        <v>176</v>
      </c>
      <c r="AF26" s="3">
        <f>ROUND(AVERAGE(F26,I26,L26,O26,U26,X26,AD26,AA26,R26),2)</f>
        <v>2.04</v>
      </c>
      <c r="AG26" s="3" t="str">
        <f>IF(AND(F26&gt;=1.6,I26&gt;=1.6,L26&gt;=1.6,O26&gt;=1.6,U26&gt;=1.6,X26&gt;=1.6,AD26&gt;=1.6,R26&gt;=1.6,AA26&gt;=1.6),"Good",IF(OR(F26=0,I26=0,L26=0,O26=0,U26=0,X26=0,AD26=0,R26=0,AA26=0),"ABS","Poor"))</f>
        <v>Poor</v>
      </c>
      <c r="AH26" s="3">
        <f>IF(AG26="ABS",0,IF(AI26&gt;0,AK26,MAX(goodrank)+AL26))</f>
        <v>9</v>
      </c>
      <c r="AI26" s="3">
        <f>IF(AG26="Good",AF26,0)</f>
        <v>0</v>
      </c>
      <c r="AJ26" s="3">
        <f>IF(AG26="Poor",AF26,0)</f>
        <v>2.04</v>
      </c>
      <c r="AK26" s="6">
        <f>IF(AI26=0,0,SUMPRODUCT((AI26&lt;=Good)/COUNTIF(Good,Good)))</f>
        <v>0</v>
      </c>
      <c r="AL26" s="6">
        <f>IF(AJ26=0,0,SUMPRODUCT((AJ26&lt;=Poor)/COUNTIF(Poor,Poor)))</f>
        <v>4</v>
      </c>
    </row>
    <row r="27" spans="1:38" x14ac:dyDescent="0.25">
      <c r="A27" s="3">
        <v>19</v>
      </c>
      <c r="B27" s="3" t="str">
        <f>VLOOKUP($A27,six,2,0)</f>
        <v>Salina Mahato</v>
      </c>
      <c r="C27" s="3" t="str">
        <f>VLOOKUP($A27,six,3,0)</f>
        <v>A</v>
      </c>
      <c r="D27" s="3">
        <v>15</v>
      </c>
      <c r="E27" s="3" t="str">
        <f>VLOOKUP(D27,gr37.5,2,1)</f>
        <v>C</v>
      </c>
      <c r="F27" s="3">
        <f>VLOOKUP(E27,gp,2,0)</f>
        <v>2</v>
      </c>
      <c r="G27" s="3">
        <v>29</v>
      </c>
      <c r="H27" s="3" t="str">
        <f>VLOOKUP(G27,gr50.0,2,1)</f>
        <v>C+</v>
      </c>
      <c r="I27" s="3">
        <f>VLOOKUP(H27,gp,2,0)</f>
        <v>2.4</v>
      </c>
      <c r="J27" s="3">
        <v>8</v>
      </c>
      <c r="K27" s="3" t="str">
        <f>VLOOKUP(J27,gr50.0,2,1)</f>
        <v>E</v>
      </c>
      <c r="L27" s="3">
        <f>VLOOKUP(K27,gp,2,0)</f>
        <v>0.8</v>
      </c>
      <c r="M27" s="3">
        <v>9</v>
      </c>
      <c r="N27" s="3" t="str">
        <f>VLOOKUP(M27,gr37.5,2,1)</f>
        <v>D</v>
      </c>
      <c r="O27" s="3">
        <f>VLOOKUP(N27,gp,2,0)</f>
        <v>1.2</v>
      </c>
      <c r="P27" s="3">
        <v>22</v>
      </c>
      <c r="Q27" s="3" t="str">
        <f>VLOOKUP(P27,gr50.0,2,1)</f>
        <v>C</v>
      </c>
      <c r="R27" s="3">
        <f>VLOOKUP(Q27,gp,2,0)</f>
        <v>2</v>
      </c>
      <c r="S27" s="3">
        <v>16</v>
      </c>
      <c r="T27" s="3" t="str">
        <f>VLOOKUP(S27,gr30.0,2,1)</f>
        <v>C+</v>
      </c>
      <c r="U27" s="3">
        <f>VLOOKUP(T27,gp,2,0)</f>
        <v>2.4</v>
      </c>
      <c r="V27" s="3">
        <v>12</v>
      </c>
      <c r="W27" s="3" t="str">
        <f>VLOOKUP(V27,gr25.0,2,1)</f>
        <v>C</v>
      </c>
      <c r="X27" s="3">
        <f>VLOOKUP(W27,gp,2,0)</f>
        <v>2</v>
      </c>
      <c r="Y27" s="3">
        <v>28</v>
      </c>
      <c r="Z27" s="3" t="str">
        <f>VLOOKUP(Y27,gr50.0,2,1)</f>
        <v>C+</v>
      </c>
      <c r="AA27" s="3">
        <f>VLOOKUP(Z27,gp,2,0)</f>
        <v>2.4</v>
      </c>
      <c r="AB27" s="3">
        <v>10</v>
      </c>
      <c r="AC27" s="3" t="str">
        <f>VLOOKUP(AB27,gr50.0,2,1)</f>
        <v>D</v>
      </c>
      <c r="AD27" s="3">
        <f>VLOOKUP(AC27,gp,2,0)</f>
        <v>1.2</v>
      </c>
      <c r="AE27" s="5">
        <f>D27+G27+J27+M27+S27+V27+AB27+P27+Y27</f>
        <v>149</v>
      </c>
      <c r="AF27" s="3">
        <f>ROUND(AVERAGE(F27,I27,L27,O27,U27,X27,AD27,AA27,R27),2)</f>
        <v>1.82</v>
      </c>
      <c r="AG27" s="3" t="str">
        <f>IF(AND(F27&gt;=1.6,I27&gt;=1.6,L27&gt;=1.6,O27&gt;=1.6,U27&gt;=1.6,X27&gt;=1.6,AD27&gt;=1.6,R27&gt;=1.6,AA27&gt;=1.6),"Good",IF(OR(F27=0,I27=0,L27=0,O27=0,U27=0,X27=0,AD27=0,R27=0,AA27=0),"ABS","Poor"))</f>
        <v>Poor</v>
      </c>
      <c r="AH27" s="3">
        <f>IF(AG27="ABS",0,IF(AI27&gt;0,AK27,MAX(goodrank)+AL27))</f>
        <v>14</v>
      </c>
      <c r="AI27" s="3">
        <f>IF(AG27="Good",AF27,0)</f>
        <v>0</v>
      </c>
      <c r="AJ27" s="3">
        <f>IF(AG27="Poor",AF27,0)</f>
        <v>1.82</v>
      </c>
      <c r="AK27" s="6">
        <f>IF(AI27=0,0,SUMPRODUCT((AI27&lt;=Good)/COUNTIF(Good,Good)))</f>
        <v>0</v>
      </c>
      <c r="AL27" s="6">
        <f>IF(AJ27=0,0,SUMPRODUCT((AJ27&lt;=Poor)/COUNTIF(Poor,Poor)))</f>
        <v>9</v>
      </c>
    </row>
    <row r="28" spans="1:38" x14ac:dyDescent="0.25">
      <c r="A28" s="3">
        <v>20</v>
      </c>
      <c r="B28" s="3" t="str">
        <f>VLOOKUP($A28,six,2,0)</f>
        <v xml:space="preserve">Prince Kunwar </v>
      </c>
      <c r="C28" s="3" t="str">
        <f>VLOOKUP($A28,six,3,0)</f>
        <v>A</v>
      </c>
      <c r="D28" s="3">
        <v>19</v>
      </c>
      <c r="E28" s="3" t="str">
        <f>VLOOKUP(D28,gr37.5,2,1)</f>
        <v>C+</v>
      </c>
      <c r="F28" s="3">
        <f>VLOOKUP(E28,gp,2,0)</f>
        <v>2.4</v>
      </c>
      <c r="G28" s="3">
        <v>29</v>
      </c>
      <c r="H28" s="3" t="str">
        <f>VLOOKUP(G28,gr50.0,2,1)</f>
        <v>C+</v>
      </c>
      <c r="I28" s="3">
        <f>VLOOKUP(H28,gp,2,0)</f>
        <v>2.4</v>
      </c>
      <c r="J28" s="3">
        <v>13</v>
      </c>
      <c r="K28" s="3" t="str">
        <f>VLOOKUP(J28,gr50.0,2,1)</f>
        <v>D</v>
      </c>
      <c r="L28" s="3">
        <f>VLOOKUP(K28,gp,2,0)</f>
        <v>1.2</v>
      </c>
      <c r="M28" s="3">
        <v>18</v>
      </c>
      <c r="N28" s="3" t="str">
        <f>VLOOKUP(M28,gr37.5,2,1)</f>
        <v>C</v>
      </c>
      <c r="O28" s="3">
        <f>VLOOKUP(N28,gp,2,0)</f>
        <v>2</v>
      </c>
      <c r="P28" s="3">
        <v>20</v>
      </c>
      <c r="Q28" s="3" t="str">
        <f>VLOOKUP(P28,gr50.0,2,1)</f>
        <v>C</v>
      </c>
      <c r="R28" s="3">
        <f>VLOOKUP(Q28,gp,2,0)</f>
        <v>2</v>
      </c>
      <c r="S28" s="3">
        <v>17</v>
      </c>
      <c r="T28" s="3" t="str">
        <f>VLOOKUP(S28,gr30.0,2,1)</f>
        <v>C+</v>
      </c>
      <c r="U28" s="3">
        <f>VLOOKUP(T28,gp,2,0)</f>
        <v>2.4</v>
      </c>
      <c r="V28" s="3">
        <v>10</v>
      </c>
      <c r="W28" s="3" t="str">
        <f>VLOOKUP(V28,gr25.0,2,1)</f>
        <v>C</v>
      </c>
      <c r="X28" s="3">
        <f>VLOOKUP(W28,gp,2,0)</f>
        <v>2</v>
      </c>
      <c r="Y28" s="3">
        <v>38</v>
      </c>
      <c r="Z28" s="3" t="str">
        <f>VLOOKUP(Y28,gr50.0,2,1)</f>
        <v>B+</v>
      </c>
      <c r="AA28" s="3">
        <f>VLOOKUP(Z28,gp,2,0)</f>
        <v>3.2</v>
      </c>
      <c r="AB28" s="3">
        <v>9</v>
      </c>
      <c r="AC28" s="3" t="str">
        <f>VLOOKUP(AB28,gr50.0,2,1)</f>
        <v>E</v>
      </c>
      <c r="AD28" s="3">
        <f>VLOOKUP(AC28,gp,2,0)</f>
        <v>0.8</v>
      </c>
      <c r="AE28" s="5">
        <f>D28+G28+J28+M28+S28+V28+AB28+P28+Y28</f>
        <v>173</v>
      </c>
      <c r="AF28" s="3">
        <f>ROUND(AVERAGE(F28,I28,L28,O28,U28,X28,AD28,AA28,R28),2)</f>
        <v>2.04</v>
      </c>
      <c r="AG28" s="3" t="str">
        <f>IF(AND(F28&gt;=1.6,I28&gt;=1.6,L28&gt;=1.6,O28&gt;=1.6,U28&gt;=1.6,X28&gt;=1.6,AD28&gt;=1.6,R28&gt;=1.6,AA28&gt;=1.6),"Good",IF(OR(F28=0,I28=0,L28=0,O28=0,U28=0,X28=0,AD28=0,R28=0,AA28=0),"ABS","Poor"))</f>
        <v>Poor</v>
      </c>
      <c r="AH28" s="3">
        <f>IF(AG28="ABS",0,IF(AI28&gt;0,AK28,MAX(goodrank)+AL28))</f>
        <v>9</v>
      </c>
      <c r="AI28" s="3">
        <f>IF(AG28="Good",AF28,0)</f>
        <v>0</v>
      </c>
      <c r="AJ28" s="3">
        <f>IF(AG28="Poor",AF28,0)</f>
        <v>2.04</v>
      </c>
      <c r="AK28" s="6">
        <f>IF(AI28=0,0,SUMPRODUCT((AI28&lt;=Good)/COUNTIF(Good,Good)))</f>
        <v>0</v>
      </c>
      <c r="AL28" s="6">
        <f>IF(AJ28=0,0,SUMPRODUCT((AJ28&lt;=Poor)/COUNTIF(Poor,Poor)))</f>
        <v>4</v>
      </c>
    </row>
    <row r="29" spans="1:38" x14ac:dyDescent="0.25">
      <c r="A29" s="3">
        <v>21</v>
      </c>
      <c r="B29" s="3" t="str">
        <f>VLOOKUP($A29,six,2,0)</f>
        <v>Bishesh Pawe</v>
      </c>
      <c r="C29" s="3" t="str">
        <f>VLOOKUP($A29,six,3,0)</f>
        <v>A</v>
      </c>
      <c r="D29" s="3">
        <v>9</v>
      </c>
      <c r="E29" s="3" t="str">
        <f>VLOOKUP(D29,gr37.5,2,1)</f>
        <v>D</v>
      </c>
      <c r="F29" s="3">
        <f>VLOOKUP(E29,gp,2,0)</f>
        <v>1.2</v>
      </c>
      <c r="G29" s="3">
        <v>15</v>
      </c>
      <c r="H29" s="3" t="str">
        <f>VLOOKUP(G29,gr50.0,2,1)</f>
        <v>D+</v>
      </c>
      <c r="I29" s="3">
        <f>VLOOKUP(H29,gp,2,0)</f>
        <v>1.6</v>
      </c>
      <c r="J29" s="3">
        <v>3</v>
      </c>
      <c r="K29" s="3" t="str">
        <f>VLOOKUP(J29,gr50.0,2,1)</f>
        <v>E</v>
      </c>
      <c r="L29" s="3">
        <f>VLOOKUP(K29,gp,2,0)</f>
        <v>0.8</v>
      </c>
      <c r="M29" s="3">
        <v>1</v>
      </c>
      <c r="N29" s="3" t="str">
        <f>VLOOKUP(M29,gr37.5,2,1)</f>
        <v>E</v>
      </c>
      <c r="O29" s="3">
        <f>VLOOKUP(N29,gp,2,0)</f>
        <v>0.8</v>
      </c>
      <c r="P29" s="3">
        <v>12</v>
      </c>
      <c r="Q29" s="3" t="str">
        <f>VLOOKUP(P29,gr50.0,2,1)</f>
        <v>D</v>
      </c>
      <c r="R29" s="3">
        <f>VLOOKUP(Q29,gp,2,0)</f>
        <v>1.2</v>
      </c>
      <c r="S29" s="3">
        <v>2</v>
      </c>
      <c r="T29" s="3" t="str">
        <f>VLOOKUP(S29,gr30.0,2,1)</f>
        <v>E</v>
      </c>
      <c r="U29" s="3">
        <f>VLOOKUP(T29,gp,2,0)</f>
        <v>0.8</v>
      </c>
      <c r="V29" s="3">
        <v>3</v>
      </c>
      <c r="W29" s="3" t="str">
        <f>VLOOKUP(V29,gr25.0,2,1)</f>
        <v>E</v>
      </c>
      <c r="X29" s="3">
        <f>VLOOKUP(W29,gp,2,0)</f>
        <v>0.8</v>
      </c>
      <c r="Y29" s="3">
        <v>5</v>
      </c>
      <c r="Z29" s="3" t="str">
        <f>VLOOKUP(Y29,gr50.0,2,1)</f>
        <v>E</v>
      </c>
      <c r="AA29" s="3">
        <f>VLOOKUP(Z29,gp,2,0)</f>
        <v>0.8</v>
      </c>
      <c r="AB29" s="3">
        <v>1</v>
      </c>
      <c r="AC29" s="3" t="str">
        <f>VLOOKUP(AB29,gr50.0,2,1)</f>
        <v>E</v>
      </c>
      <c r="AD29" s="3">
        <f>VLOOKUP(AC29,gp,2,0)</f>
        <v>0.8</v>
      </c>
      <c r="AE29" s="5">
        <f>D29+G29+J29+M29+S29+V29+AB29+P29+Y29</f>
        <v>51</v>
      </c>
      <c r="AF29" s="3">
        <f>ROUND(AVERAGE(F29,I29,L29,O29,U29,X29,AD29,AA29,R29),2)</f>
        <v>0.98</v>
      </c>
      <c r="AG29" s="3" t="str">
        <f>IF(AND(F29&gt;=1.6,I29&gt;=1.6,L29&gt;=1.6,O29&gt;=1.6,U29&gt;=1.6,X29&gt;=1.6,AD29&gt;=1.6,R29&gt;=1.6,AA29&gt;=1.6),"Good",IF(OR(F29=0,I29=0,L29=0,O29=0,U29=0,X29=0,AD29=0,R29=0,AA29=0),"ABS","Poor"))</f>
        <v>Poor</v>
      </c>
      <c r="AH29" s="3">
        <f>IF(AG29="ABS",0,IF(AI29&gt;0,AK29,MAX(goodrank)+AL29))</f>
        <v>28.999999999999996</v>
      </c>
      <c r="AI29" s="3">
        <f>IF(AG29="Good",AF29,0)</f>
        <v>0</v>
      </c>
      <c r="AJ29" s="3">
        <f>IF(AG29="Poor",AF29,0)</f>
        <v>0.98</v>
      </c>
      <c r="AK29" s="6">
        <f>IF(AI29=0,0,SUMPRODUCT((AI29&lt;=Good)/COUNTIF(Good,Good)))</f>
        <v>0</v>
      </c>
      <c r="AL29" s="6">
        <f>IF(AJ29=0,0,SUMPRODUCT((AJ29&lt;=Poor)/COUNTIF(Poor,Poor)))</f>
        <v>23.999999999999996</v>
      </c>
    </row>
    <row r="30" spans="1:38" x14ac:dyDescent="0.25">
      <c r="A30" s="3">
        <v>22</v>
      </c>
      <c r="B30" s="3" t="str">
        <f>VLOOKUP($A30,six,2,0)</f>
        <v>Sandesh Mahato</v>
      </c>
      <c r="C30" s="3" t="str">
        <f>VLOOKUP($A30,six,3,0)</f>
        <v>A</v>
      </c>
      <c r="D30" s="3">
        <v>8</v>
      </c>
      <c r="E30" s="3" t="str">
        <f>VLOOKUP(D30,gr37.5,2,1)</f>
        <v>D</v>
      </c>
      <c r="F30" s="3">
        <f>VLOOKUP(E30,gp,2,0)</f>
        <v>1.2</v>
      </c>
      <c r="G30" s="3">
        <v>8</v>
      </c>
      <c r="H30" s="3" t="str">
        <f>VLOOKUP(G30,gr50.0,2,1)</f>
        <v>E</v>
      </c>
      <c r="I30" s="3">
        <f>VLOOKUP(H30,gp,2,0)</f>
        <v>0.8</v>
      </c>
      <c r="J30" s="3">
        <v>11</v>
      </c>
      <c r="K30" s="3" t="str">
        <f>VLOOKUP(J30,gr50.0,2,1)</f>
        <v>D</v>
      </c>
      <c r="L30" s="3">
        <f>VLOOKUP(K30,gp,2,0)</f>
        <v>1.2</v>
      </c>
      <c r="M30" s="3">
        <v>1</v>
      </c>
      <c r="N30" s="3" t="str">
        <f>VLOOKUP(M30,gr37.5,2,1)</f>
        <v>E</v>
      </c>
      <c r="O30" s="3">
        <f>VLOOKUP(N30,gp,2,0)</f>
        <v>0.8</v>
      </c>
      <c r="P30" s="3">
        <v>6</v>
      </c>
      <c r="Q30" s="3" t="str">
        <f>VLOOKUP(P30,gr50.0,2,1)</f>
        <v>E</v>
      </c>
      <c r="R30" s="3">
        <f>VLOOKUP(Q30,gp,2,0)</f>
        <v>0.8</v>
      </c>
      <c r="S30" s="3">
        <v>4</v>
      </c>
      <c r="T30" s="3" t="str">
        <f>VLOOKUP(S30,gr30.0,2,1)</f>
        <v>E</v>
      </c>
      <c r="U30" s="3">
        <f>VLOOKUP(T30,gp,2,0)</f>
        <v>0.8</v>
      </c>
      <c r="V30" s="3">
        <v>1</v>
      </c>
      <c r="W30" s="3" t="str">
        <f>VLOOKUP(V30,gr25.0,2,1)</f>
        <v>E</v>
      </c>
      <c r="X30" s="3">
        <f>VLOOKUP(W30,gp,2,0)</f>
        <v>0.8</v>
      </c>
      <c r="Y30" s="3">
        <v>4</v>
      </c>
      <c r="Z30" s="3" t="str">
        <f>VLOOKUP(Y30,gr50.0,2,1)</f>
        <v>E</v>
      </c>
      <c r="AA30" s="3">
        <f>VLOOKUP(Z30,gp,2,0)</f>
        <v>0.8</v>
      </c>
      <c r="AB30" s="3">
        <v>1</v>
      </c>
      <c r="AC30" s="3" t="str">
        <f>VLOOKUP(AB30,gr50.0,2,1)</f>
        <v>E</v>
      </c>
      <c r="AD30" s="3">
        <f>VLOOKUP(AC30,gp,2,0)</f>
        <v>0.8</v>
      </c>
      <c r="AE30" s="5">
        <f>D30+G30+J30+M30+S30+V30+AB30+P30+Y30</f>
        <v>44</v>
      </c>
      <c r="AF30" s="3">
        <f>ROUND(AVERAGE(F30,I30,L30,O30,U30,X30,AD30,AA30,R30),2)</f>
        <v>0.89</v>
      </c>
      <c r="AG30" s="3" t="str">
        <f>IF(AND(F30&gt;=1.6,I30&gt;=1.6,L30&gt;=1.6,O30&gt;=1.6,U30&gt;=1.6,X30&gt;=1.6,AD30&gt;=1.6,R30&gt;=1.6,AA30&gt;=1.6),"Good",IF(OR(F30=0,I30=0,L30=0,O30=0,U30=0,X30=0,AD30=0,R30=0,AA30=0),"ABS","Poor"))</f>
        <v>Poor</v>
      </c>
      <c r="AH30" s="3">
        <f>IF(AG30="ABS",0,IF(AI30&gt;0,AK30,MAX(goodrank)+AL30))</f>
        <v>30.999999999999993</v>
      </c>
      <c r="AI30" s="3">
        <f>IF(AG30="Good",AF30,0)</f>
        <v>0</v>
      </c>
      <c r="AJ30" s="3">
        <f>IF(AG30="Poor",AF30,0)</f>
        <v>0.89</v>
      </c>
      <c r="AK30" s="6">
        <f>IF(AI30=0,0,SUMPRODUCT((AI30&lt;=Good)/COUNTIF(Good,Good)))</f>
        <v>0</v>
      </c>
      <c r="AL30" s="6">
        <f>IF(AJ30=0,0,SUMPRODUCT((AJ30&lt;=Poor)/COUNTIF(Poor,Poor)))</f>
        <v>25.999999999999993</v>
      </c>
    </row>
    <row r="31" spans="1:38" x14ac:dyDescent="0.25">
      <c r="A31" s="3">
        <v>23</v>
      </c>
      <c r="B31" s="3" t="str">
        <f>VLOOKUP($A31,six,2,0)</f>
        <v>Asbin Mahato</v>
      </c>
      <c r="C31" s="3" t="str">
        <f>VLOOKUP($A31,six,3,0)</f>
        <v>A</v>
      </c>
      <c r="D31" s="3">
        <v>6</v>
      </c>
      <c r="E31" s="3" t="str">
        <f>VLOOKUP(D31,gr37.5,2,1)</f>
        <v>E</v>
      </c>
      <c r="F31" s="3">
        <f>VLOOKUP(E31,gp,2,0)</f>
        <v>0.8</v>
      </c>
      <c r="G31" s="3">
        <v>15</v>
      </c>
      <c r="H31" s="3" t="str">
        <f>VLOOKUP(G31,gr50.0,2,1)</f>
        <v>D+</v>
      </c>
      <c r="I31" s="3">
        <f>VLOOKUP(H31,gp,2,0)</f>
        <v>1.6</v>
      </c>
      <c r="J31" s="3">
        <v>3</v>
      </c>
      <c r="K31" s="3" t="str">
        <f>VLOOKUP(J31,gr50.0,2,1)</f>
        <v>E</v>
      </c>
      <c r="L31" s="3">
        <f>VLOOKUP(K31,gp,2,0)</f>
        <v>0.8</v>
      </c>
      <c r="M31" s="3">
        <v>2</v>
      </c>
      <c r="N31" s="3" t="str">
        <f>VLOOKUP(M31,gr37.5,2,1)</f>
        <v>E</v>
      </c>
      <c r="O31" s="3">
        <f>VLOOKUP(N31,gp,2,0)</f>
        <v>0.8</v>
      </c>
      <c r="P31" s="3">
        <v>7</v>
      </c>
      <c r="Q31" s="3" t="str">
        <f>VLOOKUP(P31,gr50.0,2,1)</f>
        <v>E</v>
      </c>
      <c r="R31" s="3">
        <f>VLOOKUP(Q31,gp,2,0)</f>
        <v>0.8</v>
      </c>
      <c r="S31" s="3">
        <v>4</v>
      </c>
      <c r="T31" s="3" t="str">
        <f>VLOOKUP(S31,gr30.0,2,1)</f>
        <v>E</v>
      </c>
      <c r="U31" s="3">
        <f>VLOOKUP(T31,gp,2,0)</f>
        <v>0.8</v>
      </c>
      <c r="V31" s="3">
        <v>1</v>
      </c>
      <c r="W31" s="3" t="str">
        <f>VLOOKUP(V31,gr25.0,2,1)</f>
        <v>E</v>
      </c>
      <c r="X31" s="3">
        <f>VLOOKUP(W31,gp,2,0)</f>
        <v>0.8</v>
      </c>
      <c r="Y31" s="3">
        <v>18</v>
      </c>
      <c r="Z31" s="3" t="str">
        <f>VLOOKUP(Y31,gr50.0,2,1)</f>
        <v>D+</v>
      </c>
      <c r="AA31" s="3">
        <f>VLOOKUP(Z31,gp,2,0)</f>
        <v>1.6</v>
      </c>
      <c r="AB31" s="3">
        <v>2</v>
      </c>
      <c r="AC31" s="3" t="str">
        <f>VLOOKUP(AB31,gr50.0,2,1)</f>
        <v>E</v>
      </c>
      <c r="AD31" s="3">
        <f>VLOOKUP(AC31,gp,2,0)</f>
        <v>0.8</v>
      </c>
      <c r="AE31" s="5">
        <f>D31+G31+J31+M31+S31+V31+AB31+P31+Y31</f>
        <v>58</v>
      </c>
      <c r="AF31" s="3">
        <f>ROUND(AVERAGE(F31,I31,L31,O31,U31,X31,AD31,AA31,R31),2)</f>
        <v>0.98</v>
      </c>
      <c r="AG31" s="3" t="str">
        <f>IF(AND(F31&gt;=1.6,I31&gt;=1.6,L31&gt;=1.6,O31&gt;=1.6,U31&gt;=1.6,X31&gt;=1.6,AD31&gt;=1.6,R31&gt;=1.6,AA31&gt;=1.6),"Good",IF(OR(F31=0,I31=0,L31=0,O31=0,U31=0,X31=0,AD31=0,R31=0,AA31=0),"ABS","Poor"))</f>
        <v>Poor</v>
      </c>
      <c r="AH31" s="3">
        <f>IF(AG31="ABS",0,IF(AI31&gt;0,AK31,MAX(goodrank)+AL31))</f>
        <v>28.999999999999996</v>
      </c>
      <c r="AI31" s="3">
        <f>IF(AG31="Good",AF31,0)</f>
        <v>0</v>
      </c>
      <c r="AJ31" s="3">
        <f>IF(AG31="Poor",AF31,0)</f>
        <v>0.98</v>
      </c>
      <c r="AK31" s="6">
        <f>IF(AI31=0,0,SUMPRODUCT((AI31&lt;=Good)/COUNTIF(Good,Good)))</f>
        <v>0</v>
      </c>
      <c r="AL31" s="6">
        <f>IF(AJ31=0,0,SUMPRODUCT((AJ31&lt;=Poor)/COUNTIF(Poor,Poor)))</f>
        <v>23.999999999999996</v>
      </c>
    </row>
    <row r="32" spans="1:38" x14ac:dyDescent="0.25">
      <c r="A32" s="3">
        <v>24</v>
      </c>
      <c r="B32" s="3" t="str">
        <f>VLOOKUP($A32,six,2,0)</f>
        <v>Roshan Mahato</v>
      </c>
      <c r="C32" s="3" t="str">
        <f>VLOOKUP($A32,six,3,0)</f>
        <v>A</v>
      </c>
      <c r="D32" s="3">
        <v>12</v>
      </c>
      <c r="E32" s="3" t="str">
        <f>VLOOKUP(D32,gr37.5,2,1)</f>
        <v>D+</v>
      </c>
      <c r="F32" s="3">
        <f>VLOOKUP(E32,gp,2,0)</f>
        <v>1.6</v>
      </c>
      <c r="G32" s="3">
        <v>21</v>
      </c>
      <c r="H32" s="3" t="str">
        <f>VLOOKUP(G32,gr50.0,2,1)</f>
        <v>C</v>
      </c>
      <c r="I32" s="3">
        <f>VLOOKUP(H32,gp,2,0)</f>
        <v>2</v>
      </c>
      <c r="J32" s="3">
        <v>25</v>
      </c>
      <c r="K32" s="3" t="str">
        <f>VLOOKUP(J32,gr50.0,2,1)</f>
        <v>C+</v>
      </c>
      <c r="L32" s="3">
        <f>VLOOKUP(K32,gp,2,0)</f>
        <v>2.4</v>
      </c>
      <c r="M32" s="3">
        <v>5</v>
      </c>
      <c r="N32" s="3" t="str">
        <f>VLOOKUP(M32,gr37.5,2,1)</f>
        <v>E</v>
      </c>
      <c r="O32" s="3">
        <f>VLOOKUP(N32,gp,2,0)</f>
        <v>0.8</v>
      </c>
      <c r="P32" s="3">
        <v>20</v>
      </c>
      <c r="Q32" s="3" t="str">
        <f>VLOOKUP(P32,gr50.0,2,1)</f>
        <v>C</v>
      </c>
      <c r="R32" s="3">
        <f>VLOOKUP(Q32,gp,2,0)</f>
        <v>2</v>
      </c>
      <c r="S32" s="3">
        <v>12</v>
      </c>
      <c r="T32" s="3" t="str">
        <f>VLOOKUP(S32,gr30.0,2,1)</f>
        <v>C</v>
      </c>
      <c r="U32" s="3">
        <f>VLOOKUP(T32,gp,2,0)</f>
        <v>2</v>
      </c>
      <c r="V32" s="3">
        <v>4</v>
      </c>
      <c r="W32" s="3" t="str">
        <f>VLOOKUP(V32,gr25.0,2,1)</f>
        <v>E</v>
      </c>
      <c r="X32" s="3">
        <f>VLOOKUP(W32,gp,2,0)</f>
        <v>0.8</v>
      </c>
      <c r="Y32" s="3">
        <v>24</v>
      </c>
      <c r="Z32" s="3" t="str">
        <f>VLOOKUP(Y32,gr50.0,2,1)</f>
        <v>C</v>
      </c>
      <c r="AA32" s="3">
        <f>VLOOKUP(Z32,gp,2,0)</f>
        <v>2</v>
      </c>
      <c r="AB32" s="3">
        <v>10</v>
      </c>
      <c r="AC32" s="3" t="str">
        <f>VLOOKUP(AB32,gr50.0,2,1)</f>
        <v>D</v>
      </c>
      <c r="AD32" s="3">
        <f>VLOOKUP(AC32,gp,2,0)</f>
        <v>1.2</v>
      </c>
      <c r="AE32" s="5">
        <f>D32+G32+J32+M32+S32+V32+AB32+P32+Y32</f>
        <v>133</v>
      </c>
      <c r="AF32" s="3">
        <f>ROUND(AVERAGE(F32,I32,L32,O32,U32,X32,AD32,AA32,R32),2)</f>
        <v>1.64</v>
      </c>
      <c r="AG32" s="3" t="str">
        <f>IF(AND(F32&gt;=1.6,I32&gt;=1.6,L32&gt;=1.6,O32&gt;=1.6,U32&gt;=1.6,X32&gt;=1.6,AD32&gt;=1.6,R32&gt;=1.6,AA32&gt;=1.6),"Good",IF(OR(F32=0,I32=0,L32=0,O32=0,U32=0,X32=0,AD32=0,R32=0,AA32=0),"ABS","Poor"))</f>
        <v>Poor</v>
      </c>
      <c r="AH32" s="3">
        <f>IF(AG32="ABS",0,IF(AI32&gt;0,AK32,MAX(goodrank)+AL32))</f>
        <v>18</v>
      </c>
      <c r="AI32" s="3">
        <f>IF(AG32="Good",AF32,0)</f>
        <v>0</v>
      </c>
      <c r="AJ32" s="3">
        <f>IF(AG32="Poor",AF32,0)</f>
        <v>1.64</v>
      </c>
      <c r="AK32" s="6">
        <f>IF(AI32=0,0,SUMPRODUCT((AI32&lt;=Good)/COUNTIF(Good,Good)))</f>
        <v>0</v>
      </c>
      <c r="AL32" s="6">
        <f>IF(AJ32=0,0,SUMPRODUCT((AJ32&lt;=Poor)/COUNTIF(Poor,Poor)))</f>
        <v>13</v>
      </c>
    </row>
    <row r="33" spans="1:38" x14ac:dyDescent="0.25">
      <c r="A33" s="3">
        <v>25</v>
      </c>
      <c r="B33" s="3" t="str">
        <f>VLOOKUP($A33,six,2,0)</f>
        <v>Sajit Mahato</v>
      </c>
      <c r="C33" s="3" t="str">
        <f>VLOOKUP($A33,six,3,0)</f>
        <v>A</v>
      </c>
      <c r="D33" s="3">
        <v>16</v>
      </c>
      <c r="E33" s="3" t="str">
        <f>VLOOKUP(D33,gr37.5,2,1)</f>
        <v>C</v>
      </c>
      <c r="F33" s="3">
        <f>VLOOKUP(E33,gp,2,0)</f>
        <v>2</v>
      </c>
      <c r="G33" s="3">
        <v>23</v>
      </c>
      <c r="H33" s="3" t="str">
        <f>VLOOKUP(G33,gr50.0,2,1)</f>
        <v>C</v>
      </c>
      <c r="I33" s="3">
        <f>VLOOKUP(H33,gp,2,0)</f>
        <v>2</v>
      </c>
      <c r="J33" s="3">
        <v>29</v>
      </c>
      <c r="K33" s="3" t="str">
        <f>VLOOKUP(J33,gr50.0,2,1)</f>
        <v>C+</v>
      </c>
      <c r="L33" s="3">
        <f>VLOOKUP(K33,gp,2,0)</f>
        <v>2.4</v>
      </c>
      <c r="M33" s="3">
        <v>13</v>
      </c>
      <c r="N33" s="3" t="str">
        <f>VLOOKUP(M33,gr37.5,2,1)</f>
        <v>D+</v>
      </c>
      <c r="O33" s="3">
        <f>VLOOKUP(N33,gp,2,0)</f>
        <v>1.6</v>
      </c>
      <c r="P33" s="3">
        <v>20</v>
      </c>
      <c r="Q33" s="3" t="str">
        <f>VLOOKUP(P33,gr50.0,2,1)</f>
        <v>C</v>
      </c>
      <c r="R33" s="3">
        <f>VLOOKUP(Q33,gp,2,0)</f>
        <v>2</v>
      </c>
      <c r="S33" s="3">
        <v>12</v>
      </c>
      <c r="T33" s="3" t="str">
        <f>VLOOKUP(S33,gr30.0,2,1)</f>
        <v>C</v>
      </c>
      <c r="U33" s="3">
        <f>VLOOKUP(T33,gp,2,0)</f>
        <v>2</v>
      </c>
      <c r="V33" s="3">
        <v>10</v>
      </c>
      <c r="W33" s="3" t="str">
        <f>VLOOKUP(V33,gr25.0,2,1)</f>
        <v>C</v>
      </c>
      <c r="X33" s="3">
        <f>VLOOKUP(W33,gp,2,0)</f>
        <v>2</v>
      </c>
      <c r="Y33" s="3">
        <v>39</v>
      </c>
      <c r="Z33" s="3" t="str">
        <f>VLOOKUP(Y33,gr50.0,2,1)</f>
        <v>B+</v>
      </c>
      <c r="AA33" s="3">
        <f>VLOOKUP(Z33,gp,2,0)</f>
        <v>3.2</v>
      </c>
      <c r="AB33" s="3">
        <v>9</v>
      </c>
      <c r="AC33" s="3" t="str">
        <f>VLOOKUP(AB33,gr50.0,2,1)</f>
        <v>E</v>
      </c>
      <c r="AD33" s="3">
        <f>VLOOKUP(AC33,gp,2,0)</f>
        <v>0.8</v>
      </c>
      <c r="AE33" s="5">
        <f>D33+G33+J33+M33+S33+V33+AB33+P33+Y33</f>
        <v>171</v>
      </c>
      <c r="AF33" s="3">
        <f>ROUND(AVERAGE(F33,I33,L33,O33,U33,X33,AD33,AA33,R33),2)</f>
        <v>2</v>
      </c>
      <c r="AG33" s="3" t="str">
        <f>IF(AND(F33&gt;=1.6,I33&gt;=1.6,L33&gt;=1.6,O33&gt;=1.6,U33&gt;=1.6,X33&gt;=1.6,AD33&gt;=1.6,R33&gt;=1.6,AA33&gt;=1.6),"Good",IF(OR(F33=0,I33=0,L33=0,O33=0,U33=0,X33=0,AD33=0,R33=0,AA33=0),"ABS","Poor"))</f>
        <v>Poor</v>
      </c>
      <c r="AH33" s="3">
        <f>IF(AG33="ABS",0,IF(AI33&gt;0,AK33,MAX(goodrank)+AL33))</f>
        <v>10</v>
      </c>
      <c r="AI33" s="3">
        <f>IF(AG33="Good",AF33,0)</f>
        <v>0</v>
      </c>
      <c r="AJ33" s="3">
        <f>IF(AG33="Poor",AF33,0)</f>
        <v>2</v>
      </c>
      <c r="AK33" s="6">
        <f>IF(AI33=0,0,SUMPRODUCT((AI33&lt;=Good)/COUNTIF(Good,Good)))</f>
        <v>0</v>
      </c>
      <c r="AL33" s="6">
        <f>IF(AJ33=0,0,SUMPRODUCT((AJ33&lt;=Poor)/COUNTIF(Poor,Poor)))</f>
        <v>5</v>
      </c>
    </row>
    <row r="34" spans="1:38" x14ac:dyDescent="0.25">
      <c r="A34" s="3">
        <v>26</v>
      </c>
      <c r="B34" s="3" t="str">
        <f>VLOOKUP($A34,six,2,0)</f>
        <v>Nitesh Chaudhary</v>
      </c>
      <c r="C34" s="3" t="str">
        <f>VLOOKUP($A34,six,3,0)</f>
        <v>A</v>
      </c>
      <c r="D34" s="3">
        <v>4</v>
      </c>
      <c r="E34" s="3" t="str">
        <f>VLOOKUP(D34,gr37.5,2,1)</f>
        <v>E</v>
      </c>
      <c r="F34" s="3">
        <f>VLOOKUP(E34,gp,2,0)</f>
        <v>0.8</v>
      </c>
      <c r="G34" s="3">
        <v>10</v>
      </c>
      <c r="H34" s="3" t="str">
        <f>VLOOKUP(G34,gr50.0,2,1)</f>
        <v>D</v>
      </c>
      <c r="I34" s="3">
        <f>VLOOKUP(H34,gp,2,0)</f>
        <v>1.2</v>
      </c>
      <c r="J34" s="3">
        <v>3</v>
      </c>
      <c r="K34" s="3" t="str">
        <f>VLOOKUP(J34,gr50.0,2,1)</f>
        <v>E</v>
      </c>
      <c r="L34" s="3">
        <f>VLOOKUP(K34,gp,2,0)</f>
        <v>0.8</v>
      </c>
      <c r="M34" s="3">
        <v>1</v>
      </c>
      <c r="N34" s="3" t="str">
        <f>VLOOKUP(M34,gr37.5,2,1)</f>
        <v>E</v>
      </c>
      <c r="O34" s="3">
        <f>VLOOKUP(N34,gp,2,0)</f>
        <v>0.8</v>
      </c>
      <c r="P34" s="3">
        <v>4</v>
      </c>
      <c r="Q34" s="3" t="str">
        <f>VLOOKUP(P34,gr50.0,2,1)</f>
        <v>E</v>
      </c>
      <c r="R34" s="3">
        <f>VLOOKUP(Q34,gp,2,0)</f>
        <v>0.8</v>
      </c>
      <c r="S34" s="3">
        <v>2</v>
      </c>
      <c r="T34" s="3" t="str">
        <f>VLOOKUP(S34,gr30.0,2,1)</f>
        <v>E</v>
      </c>
      <c r="U34" s="3">
        <f>VLOOKUP(T34,gp,2,0)</f>
        <v>0.8</v>
      </c>
      <c r="V34" s="3">
        <v>1</v>
      </c>
      <c r="W34" s="3" t="str">
        <f>VLOOKUP(V34,gr25.0,2,1)</f>
        <v>E</v>
      </c>
      <c r="X34" s="3">
        <f>VLOOKUP(W34,gp,2,0)</f>
        <v>0.8</v>
      </c>
      <c r="Y34" s="3">
        <v>3</v>
      </c>
      <c r="Z34" s="3" t="str">
        <f>VLOOKUP(Y34,gr50.0,2,1)</f>
        <v>E</v>
      </c>
      <c r="AA34" s="3">
        <f>VLOOKUP(Z34,gp,2,0)</f>
        <v>0.8</v>
      </c>
      <c r="AB34" s="3">
        <v>4</v>
      </c>
      <c r="AC34" s="3" t="str">
        <f>VLOOKUP(AB34,gr50.0,2,1)</f>
        <v>E</v>
      </c>
      <c r="AD34" s="3">
        <f>VLOOKUP(AC34,gp,2,0)</f>
        <v>0.8</v>
      </c>
      <c r="AE34" s="5">
        <f>D34+G34+J34+M34+S34+V34+AB34+P34+Y34</f>
        <v>32</v>
      </c>
      <c r="AF34" s="3">
        <f>ROUND(AVERAGE(F34,I34,L34,O34,U34,X34,AD34,AA34,R34),2)</f>
        <v>0.84</v>
      </c>
      <c r="AG34" s="3" t="str">
        <f>IF(AND(F34&gt;=1.6,I34&gt;=1.6,L34&gt;=1.6,O34&gt;=1.6,U34&gt;=1.6,X34&gt;=1.6,AD34&gt;=1.6,R34&gt;=1.6,AA34&gt;=1.6),"Good",IF(OR(F34=0,I34=0,L34=0,O34=0,U34=0,X34=0,AD34=0,R34=0,AA34=0),"ABS","Poor"))</f>
        <v>Poor</v>
      </c>
      <c r="AH34" s="3">
        <f>IF(AG34="ABS",0,IF(AI34&gt;0,AK34,MAX(goodrank)+AL34))</f>
        <v>31.999999999999989</v>
      </c>
      <c r="AI34" s="3">
        <f>IF(AG34="Good",AF34,0)</f>
        <v>0</v>
      </c>
      <c r="AJ34" s="3">
        <f>IF(AG34="Poor",AF34,0)</f>
        <v>0.84</v>
      </c>
      <c r="AK34" s="6">
        <f>IF(AI34=0,0,SUMPRODUCT((AI34&lt;=Good)/COUNTIF(Good,Good)))</f>
        <v>0</v>
      </c>
      <c r="AL34" s="6">
        <f>IF(AJ34=0,0,SUMPRODUCT((AJ34&lt;=Poor)/COUNTIF(Poor,Poor)))</f>
        <v>26.999999999999989</v>
      </c>
    </row>
    <row r="35" spans="1:38" x14ac:dyDescent="0.25">
      <c r="A35" s="3">
        <v>27</v>
      </c>
      <c r="B35" s="3" t="str">
        <f>VLOOKUP($A35,six,2,0)</f>
        <v>Sikendra Chaudhary</v>
      </c>
      <c r="C35" s="3" t="str">
        <f>VLOOKUP($A35,six,3,0)</f>
        <v>A</v>
      </c>
      <c r="D35" s="3">
        <v>14</v>
      </c>
      <c r="E35" s="3" t="str">
        <f>VLOOKUP(D35,gr37.5,2,1)</f>
        <v>D+</v>
      </c>
      <c r="F35" s="3">
        <f>VLOOKUP(E35,gp,2,0)</f>
        <v>1.6</v>
      </c>
      <c r="G35" s="3">
        <v>23</v>
      </c>
      <c r="H35" s="3" t="str">
        <f>VLOOKUP(G35,gr50.0,2,1)</f>
        <v>C</v>
      </c>
      <c r="I35" s="3">
        <f>VLOOKUP(H35,gp,2,0)</f>
        <v>2</v>
      </c>
      <c r="J35" s="3">
        <v>23</v>
      </c>
      <c r="K35" s="3" t="str">
        <f>VLOOKUP(J35,gr50.0,2,1)</f>
        <v>C</v>
      </c>
      <c r="L35" s="3">
        <f>VLOOKUP(K35,gp,2,0)</f>
        <v>2</v>
      </c>
      <c r="M35" s="3">
        <v>4</v>
      </c>
      <c r="N35" s="3" t="str">
        <f>VLOOKUP(M35,gr37.5,2,1)</f>
        <v>E</v>
      </c>
      <c r="O35" s="3">
        <f>VLOOKUP(N35,gp,2,0)</f>
        <v>0.8</v>
      </c>
      <c r="P35" s="3">
        <v>20</v>
      </c>
      <c r="Q35" s="3" t="str">
        <f>VLOOKUP(P35,gr50.0,2,1)</f>
        <v>C</v>
      </c>
      <c r="R35" s="3">
        <f>VLOOKUP(Q35,gp,2,0)</f>
        <v>2</v>
      </c>
      <c r="S35" s="3">
        <v>5</v>
      </c>
      <c r="T35" s="3" t="str">
        <f>VLOOKUP(S35,gr30.0,2,1)</f>
        <v>E</v>
      </c>
      <c r="U35" s="3">
        <f>VLOOKUP(T35,gp,2,0)</f>
        <v>0.8</v>
      </c>
      <c r="V35" s="3">
        <v>6</v>
      </c>
      <c r="W35" s="3" t="str">
        <f>VLOOKUP(V35,gr25.0,2,1)</f>
        <v>D</v>
      </c>
      <c r="X35" s="3">
        <f>VLOOKUP(W35,gp,2,0)</f>
        <v>1.2</v>
      </c>
      <c r="Y35" s="3">
        <v>26</v>
      </c>
      <c r="Z35" s="3" t="str">
        <f>VLOOKUP(Y35,gr50.0,2,1)</f>
        <v>C+</v>
      </c>
      <c r="AA35" s="3">
        <f>VLOOKUP(Z35,gp,2,0)</f>
        <v>2.4</v>
      </c>
      <c r="AB35" s="3">
        <v>5</v>
      </c>
      <c r="AC35" s="3" t="str">
        <f>VLOOKUP(AB35,gr50.0,2,1)</f>
        <v>E</v>
      </c>
      <c r="AD35" s="3">
        <f>VLOOKUP(AC35,gp,2,0)</f>
        <v>0.8</v>
      </c>
      <c r="AE35" s="5">
        <f>D35+G35+J35+M35+S35+V35+AB35+P35+Y35</f>
        <v>126</v>
      </c>
      <c r="AF35" s="3">
        <f>ROUND(AVERAGE(F35,I35,L35,O35,U35,X35,AD35,AA35,R35),2)</f>
        <v>1.51</v>
      </c>
      <c r="AG35" s="3" t="str">
        <f>IF(AND(F35&gt;=1.6,I35&gt;=1.6,L35&gt;=1.6,O35&gt;=1.6,U35&gt;=1.6,X35&gt;=1.6,AD35&gt;=1.6,R35&gt;=1.6,AA35&gt;=1.6),"Good",IF(OR(F35=0,I35=0,L35=0,O35=0,U35=0,X35=0,AD35=0,R35=0,AA35=0),"ABS","Poor"))</f>
        <v>Poor</v>
      </c>
      <c r="AH35" s="3">
        <f>IF(AG35="ABS",0,IF(AI35&gt;0,AK35,MAX(goodrank)+AL35))</f>
        <v>21</v>
      </c>
      <c r="AI35" s="3">
        <f>IF(AG35="Good",AF35,0)</f>
        <v>0</v>
      </c>
      <c r="AJ35" s="3">
        <f>IF(AG35="Poor",AF35,0)</f>
        <v>1.51</v>
      </c>
      <c r="AK35" s="6">
        <f>IF(AI35=0,0,SUMPRODUCT((AI35&lt;=Good)/COUNTIF(Good,Good)))</f>
        <v>0</v>
      </c>
      <c r="AL35" s="6">
        <f>IF(AJ35=0,0,SUMPRODUCT((AJ35&lt;=Poor)/COUNTIF(Poor,Poor)))</f>
        <v>16</v>
      </c>
    </row>
    <row r="36" spans="1:38" x14ac:dyDescent="0.25">
      <c r="A36" s="3">
        <v>28</v>
      </c>
      <c r="B36" s="3" t="str">
        <f>VLOOKUP($A36,six,2,0)</f>
        <v>Rasick Chaudhary</v>
      </c>
      <c r="C36" s="3" t="str">
        <f>VLOOKUP($A36,six,3,0)</f>
        <v>A</v>
      </c>
      <c r="D36" s="3">
        <v>21</v>
      </c>
      <c r="E36" s="3" t="str">
        <f>VLOOKUP(D36,gr37.5,2,1)</f>
        <v>C+</v>
      </c>
      <c r="F36" s="3">
        <f>VLOOKUP(E36,gp,2,0)</f>
        <v>2.4</v>
      </c>
      <c r="G36" s="3">
        <v>39</v>
      </c>
      <c r="H36" s="3" t="str">
        <f>VLOOKUP(G36,gr50.0,2,1)</f>
        <v>B+</v>
      </c>
      <c r="I36" s="3">
        <f>VLOOKUP(H36,gp,2,0)</f>
        <v>3.2</v>
      </c>
      <c r="J36" s="3">
        <v>41</v>
      </c>
      <c r="K36" s="3" t="str">
        <f>VLOOKUP(J36,gr50.0,2,1)</f>
        <v>A</v>
      </c>
      <c r="L36" s="3">
        <f>VLOOKUP(K36,gp,2,0)</f>
        <v>3.6</v>
      </c>
      <c r="M36" s="3">
        <v>32</v>
      </c>
      <c r="N36" s="3" t="str">
        <f>VLOOKUP(M36,gr37.5,2,1)</f>
        <v>A</v>
      </c>
      <c r="O36" s="3">
        <f>VLOOKUP(N36,gp,2,0)</f>
        <v>3.6</v>
      </c>
      <c r="P36" s="3">
        <v>28</v>
      </c>
      <c r="Q36" s="3" t="str">
        <f>VLOOKUP(P36,gr50.0,2,1)</f>
        <v>C+</v>
      </c>
      <c r="R36" s="3">
        <f>VLOOKUP(Q36,gp,2,0)</f>
        <v>2.4</v>
      </c>
      <c r="S36" s="3">
        <v>22</v>
      </c>
      <c r="T36" s="3" t="str">
        <f>VLOOKUP(S36,gr30.0,2,1)</f>
        <v>B+</v>
      </c>
      <c r="U36" s="3">
        <f>VLOOKUP(T36,gp,2,0)</f>
        <v>3.2</v>
      </c>
      <c r="V36" s="3">
        <v>17</v>
      </c>
      <c r="W36" s="3" t="str">
        <f>VLOOKUP(V36,gr25.0,2,1)</f>
        <v>B</v>
      </c>
      <c r="X36" s="3">
        <f>VLOOKUP(W36,gp,2,0)</f>
        <v>2.8</v>
      </c>
      <c r="Y36" s="3">
        <v>40</v>
      </c>
      <c r="Z36" s="3" t="str">
        <f>VLOOKUP(Y36,gr50.0,2,1)</f>
        <v>A</v>
      </c>
      <c r="AA36" s="3">
        <f>VLOOKUP(Z36,gp,2,0)</f>
        <v>3.6</v>
      </c>
      <c r="AB36" s="3">
        <v>40</v>
      </c>
      <c r="AC36" s="3" t="str">
        <f>VLOOKUP(AB36,gr50.0,2,1)</f>
        <v>A</v>
      </c>
      <c r="AD36" s="3">
        <f>VLOOKUP(AC36,gp,2,0)</f>
        <v>3.6</v>
      </c>
      <c r="AE36" s="5">
        <f>D36+G36+J36+M36+S36+V36+AB36+P36+Y36</f>
        <v>280</v>
      </c>
      <c r="AF36" s="3">
        <f>ROUND(AVERAGE(F36,I36,L36,O36,U36,X36,AD36,AA36,R36),2)</f>
        <v>3.16</v>
      </c>
      <c r="AG36" s="3" t="str">
        <f>IF(AND(F36&gt;=1.6,I36&gt;=1.6,L36&gt;=1.6,O36&gt;=1.6,U36&gt;=1.6,X36&gt;=1.6,AD36&gt;=1.6,R36&gt;=1.6,AA36&gt;=1.6),"Good",IF(OR(F36=0,I36=0,L36=0,O36=0,U36=0,X36=0,AD36=0,R36=0,AA36=0),"ABS","Poor"))</f>
        <v>Good</v>
      </c>
      <c r="AH36" s="3">
        <f>IF(AG36="ABS",0,IF(AI36&gt;0,AK36,MAX(goodrank)+AL36))</f>
        <v>1</v>
      </c>
      <c r="AI36" s="3">
        <f>IF(AG36="Good",AF36,0)</f>
        <v>3.16</v>
      </c>
      <c r="AJ36" s="3">
        <f>IF(AG36="Poor",AF36,0)</f>
        <v>0</v>
      </c>
      <c r="AK36" s="6">
        <f>IF(AI36=0,0,SUMPRODUCT((AI36&lt;=Good)/COUNTIF(Good,Good)))</f>
        <v>1</v>
      </c>
      <c r="AL36" s="6">
        <f>IF(AJ36=0,0,SUMPRODUCT((AJ36&lt;=Poor)/COUNTIF(Poor,Poor)))</f>
        <v>0</v>
      </c>
    </row>
    <row r="37" spans="1:38" x14ac:dyDescent="0.25">
      <c r="A37" s="3">
        <v>29</v>
      </c>
      <c r="B37" s="3" t="str">
        <f>VLOOKUP($A37,six,2,0)</f>
        <v>Anil Shah</v>
      </c>
      <c r="C37" s="3" t="str">
        <f>VLOOKUP($A37,six,3,0)</f>
        <v>A</v>
      </c>
      <c r="D37" s="3">
        <v>18</v>
      </c>
      <c r="E37" s="3" t="str">
        <f>VLOOKUP(D37,gr37.5,2,1)</f>
        <v>C</v>
      </c>
      <c r="F37" s="3">
        <f>VLOOKUP(E37,gp,2,0)</f>
        <v>2</v>
      </c>
      <c r="G37" s="3">
        <v>22</v>
      </c>
      <c r="H37" s="3" t="str">
        <f>VLOOKUP(G37,gr50.0,2,1)</f>
        <v>C</v>
      </c>
      <c r="I37" s="3">
        <f>VLOOKUP(H37,gp,2,0)</f>
        <v>2</v>
      </c>
      <c r="J37" s="3">
        <v>21</v>
      </c>
      <c r="K37" s="3" t="str">
        <f>VLOOKUP(J37,gr50.0,2,1)</f>
        <v>C</v>
      </c>
      <c r="L37" s="3">
        <f>VLOOKUP(K37,gp,2,0)</f>
        <v>2</v>
      </c>
      <c r="M37" s="3">
        <v>1</v>
      </c>
      <c r="N37" s="3" t="str">
        <f>VLOOKUP(M37,gr37.5,2,1)</f>
        <v>E</v>
      </c>
      <c r="O37" s="3">
        <f>VLOOKUP(N37,gp,2,0)</f>
        <v>0.8</v>
      </c>
      <c r="P37" s="3">
        <v>26</v>
      </c>
      <c r="Q37" s="3" t="str">
        <f>VLOOKUP(P37,gr50.0,2,1)</f>
        <v>C+</v>
      </c>
      <c r="R37" s="3">
        <f>VLOOKUP(Q37,gp,2,0)</f>
        <v>2.4</v>
      </c>
      <c r="S37" s="3">
        <v>2</v>
      </c>
      <c r="T37" s="3" t="str">
        <f>VLOOKUP(S37,gr30.0,2,1)</f>
        <v>E</v>
      </c>
      <c r="U37" s="3">
        <f>VLOOKUP(T37,gp,2,0)</f>
        <v>0.8</v>
      </c>
      <c r="V37" s="3">
        <v>10</v>
      </c>
      <c r="W37" s="3" t="str">
        <f>VLOOKUP(V37,gr25.0,2,1)</f>
        <v>C</v>
      </c>
      <c r="X37" s="3">
        <f>VLOOKUP(W37,gp,2,0)</f>
        <v>2</v>
      </c>
      <c r="Y37" s="3">
        <v>10</v>
      </c>
      <c r="Z37" s="3" t="str">
        <f>VLOOKUP(Y37,gr50.0,2,1)</f>
        <v>D</v>
      </c>
      <c r="AA37" s="3">
        <f>VLOOKUP(Z37,gp,2,0)</f>
        <v>1.2</v>
      </c>
      <c r="AB37" s="3">
        <v>5</v>
      </c>
      <c r="AC37" s="3" t="str">
        <f>VLOOKUP(AB37,gr50.0,2,1)</f>
        <v>E</v>
      </c>
      <c r="AD37" s="3">
        <f>VLOOKUP(AC37,gp,2,0)</f>
        <v>0.8</v>
      </c>
      <c r="AE37" s="5">
        <f>D37+G37+J37+M37+S37+V37+AB37+P37+Y37</f>
        <v>115</v>
      </c>
      <c r="AF37" s="3">
        <f>ROUND(AVERAGE(F37,I37,L37,O37,U37,X37,AD37,AA37,R37),2)</f>
        <v>1.56</v>
      </c>
      <c r="AG37" s="3" t="str">
        <f>IF(AND(F37&gt;=1.6,I37&gt;=1.6,L37&gt;=1.6,O37&gt;=1.6,U37&gt;=1.6,X37&gt;=1.6,AD37&gt;=1.6,R37&gt;=1.6,AA37&gt;=1.6),"Good",IF(OR(F37=0,I37=0,L37=0,O37=0,U37=0,X37=0,AD37=0,R37=0,AA37=0),"ABS","Poor"))</f>
        <v>Poor</v>
      </c>
      <c r="AH37" s="3">
        <f>IF(AG37="ABS",0,IF(AI37&gt;0,AK37,MAX(goodrank)+AL37))</f>
        <v>20</v>
      </c>
      <c r="AI37" s="3">
        <f>IF(AG37="Good",AF37,0)</f>
        <v>0</v>
      </c>
      <c r="AJ37" s="3">
        <f>IF(AG37="Poor",AF37,0)</f>
        <v>1.56</v>
      </c>
      <c r="AK37" s="6">
        <f>IF(AI37=0,0,SUMPRODUCT((AI37&lt;=Good)/COUNTIF(Good,Good)))</f>
        <v>0</v>
      </c>
      <c r="AL37" s="6">
        <f>IF(AJ37=0,0,SUMPRODUCT((AJ37&lt;=Poor)/COUNTIF(Poor,Poor)))</f>
        <v>15</v>
      </c>
    </row>
    <row r="38" spans="1:38" x14ac:dyDescent="0.25">
      <c r="A38" s="3">
        <v>30</v>
      </c>
      <c r="B38" s="3" t="str">
        <f>VLOOKUP($A38,six,2,0)</f>
        <v>Nishan Mahato</v>
      </c>
      <c r="C38" s="3" t="str">
        <f>VLOOKUP($A38,six,3,0)</f>
        <v>A</v>
      </c>
      <c r="D38" s="3">
        <v>17</v>
      </c>
      <c r="E38" s="3" t="str">
        <f>VLOOKUP(D38,gr37.5,2,1)</f>
        <v>C</v>
      </c>
      <c r="F38" s="3">
        <f>VLOOKUP(E38,gp,2,0)</f>
        <v>2</v>
      </c>
      <c r="G38" s="3">
        <v>32</v>
      </c>
      <c r="H38" s="3" t="str">
        <f>VLOOKUP(G38,gr50.0,2,1)</f>
        <v>B</v>
      </c>
      <c r="I38" s="3">
        <f>VLOOKUP(H38,gp,2,0)</f>
        <v>2.8</v>
      </c>
      <c r="J38" s="3">
        <v>21</v>
      </c>
      <c r="K38" s="3" t="str">
        <f>VLOOKUP(J38,gr50.0,2,1)</f>
        <v>C</v>
      </c>
      <c r="L38" s="3">
        <f>VLOOKUP(K38,gp,2,0)</f>
        <v>2</v>
      </c>
      <c r="M38" s="3">
        <v>13</v>
      </c>
      <c r="N38" s="3" t="str">
        <f>VLOOKUP(M38,gr37.5,2,1)</f>
        <v>D+</v>
      </c>
      <c r="O38" s="3">
        <f>VLOOKUP(N38,gp,2,0)</f>
        <v>1.6</v>
      </c>
      <c r="P38" s="3">
        <v>20</v>
      </c>
      <c r="Q38" s="3" t="str">
        <f>VLOOKUP(P38,gr50.0,2,1)</f>
        <v>C</v>
      </c>
      <c r="R38" s="3">
        <f>VLOOKUP(Q38,gp,2,0)</f>
        <v>2</v>
      </c>
      <c r="S38" s="3">
        <v>8</v>
      </c>
      <c r="T38" s="3" t="str">
        <f>VLOOKUP(S38,gr30.0,2,1)</f>
        <v>D</v>
      </c>
      <c r="U38" s="3">
        <f>VLOOKUP(T38,gp,2,0)</f>
        <v>1.2</v>
      </c>
      <c r="V38" s="3">
        <v>13</v>
      </c>
      <c r="W38" s="3" t="str">
        <f>VLOOKUP(V38,gr25.0,2,1)</f>
        <v>C+</v>
      </c>
      <c r="X38" s="3">
        <f>VLOOKUP(W38,gp,2,0)</f>
        <v>2.4</v>
      </c>
      <c r="Y38" s="3">
        <v>27</v>
      </c>
      <c r="Z38" s="3" t="str">
        <f>VLOOKUP(Y38,gr50.0,2,1)</f>
        <v>C+</v>
      </c>
      <c r="AA38" s="3">
        <f>VLOOKUP(Z38,gp,2,0)</f>
        <v>2.4</v>
      </c>
      <c r="AB38" s="3">
        <v>13</v>
      </c>
      <c r="AC38" s="3" t="str">
        <f>VLOOKUP(AB38,gr50.0,2,1)</f>
        <v>D</v>
      </c>
      <c r="AD38" s="3">
        <f>VLOOKUP(AC38,gp,2,0)</f>
        <v>1.2</v>
      </c>
      <c r="AE38" s="5">
        <f>D38+G38+J38+M38+S38+V38+AB38+P38+Y38</f>
        <v>164</v>
      </c>
      <c r="AF38" s="3">
        <f>ROUND(AVERAGE(F38,I38,L38,O38,U38,X38,AD38,AA38,R38),2)</f>
        <v>1.96</v>
      </c>
      <c r="AG38" s="3" t="str">
        <f>IF(AND(F38&gt;=1.6,I38&gt;=1.6,L38&gt;=1.6,O38&gt;=1.6,U38&gt;=1.6,X38&gt;=1.6,AD38&gt;=1.6,R38&gt;=1.6,AA38&gt;=1.6),"Good",IF(OR(F38=0,I38=0,L38=0,O38=0,U38=0,X38=0,AD38=0,R38=0,AA38=0),"ABS","Poor"))</f>
        <v>Poor</v>
      </c>
      <c r="AH38" s="3">
        <f>IF(AG38="ABS",0,IF(AI38&gt;0,AK38,MAX(goodrank)+AL38))</f>
        <v>11</v>
      </c>
      <c r="AI38" s="3">
        <f>IF(AG38="Good",AF38,0)</f>
        <v>0</v>
      </c>
      <c r="AJ38" s="3">
        <f>IF(AG38="Poor",AF38,0)</f>
        <v>1.96</v>
      </c>
      <c r="AK38" s="6">
        <f>IF(AI38=0,0,SUMPRODUCT((AI38&lt;=Good)/COUNTIF(Good,Good)))</f>
        <v>0</v>
      </c>
      <c r="AL38" s="6">
        <f>IF(AJ38=0,0,SUMPRODUCT((AJ38&lt;=Poor)/COUNTIF(Poor,Poor)))</f>
        <v>5.9999999999999991</v>
      </c>
    </row>
    <row r="39" spans="1:38" x14ac:dyDescent="0.25">
      <c r="A39" s="3">
        <v>31</v>
      </c>
      <c r="B39" s="3" t="str">
        <f>VLOOKUP($A39,six,2,0)</f>
        <v>Dikesh Mahato</v>
      </c>
      <c r="C39" s="3" t="str">
        <f>VLOOKUP($A39,six,3,0)</f>
        <v>A</v>
      </c>
      <c r="D39" s="3">
        <v>7</v>
      </c>
      <c r="E39" s="3" t="str">
        <f>VLOOKUP(D39,gr37.5,2,1)</f>
        <v>E</v>
      </c>
      <c r="F39" s="3">
        <f>VLOOKUP(E39,gp,2,0)</f>
        <v>0.8</v>
      </c>
      <c r="G39" s="3">
        <v>10</v>
      </c>
      <c r="H39" s="3" t="str">
        <f>VLOOKUP(G39,gr50.0,2,1)</f>
        <v>D</v>
      </c>
      <c r="I39" s="3">
        <f>VLOOKUP(H39,gp,2,0)</f>
        <v>1.2</v>
      </c>
      <c r="J39" s="3">
        <v>9</v>
      </c>
      <c r="K39" s="3" t="str">
        <f>VLOOKUP(J39,gr50.0,2,1)</f>
        <v>E</v>
      </c>
      <c r="L39" s="3">
        <f>VLOOKUP(K39,gp,2,0)</f>
        <v>0.8</v>
      </c>
      <c r="M39" s="3">
        <v>2</v>
      </c>
      <c r="N39" s="3" t="str">
        <f>VLOOKUP(M39,gr37.5,2,1)</f>
        <v>E</v>
      </c>
      <c r="O39" s="3">
        <f>VLOOKUP(N39,gp,2,0)</f>
        <v>0.8</v>
      </c>
      <c r="P39" s="3">
        <v>9</v>
      </c>
      <c r="Q39" s="3" t="str">
        <f>VLOOKUP(P39,gr50.0,2,1)</f>
        <v>E</v>
      </c>
      <c r="R39" s="3">
        <f>VLOOKUP(Q39,gp,2,0)</f>
        <v>0.8</v>
      </c>
      <c r="S39" s="3">
        <v>2</v>
      </c>
      <c r="T39" s="3" t="str">
        <f>VLOOKUP(S39,gr30.0,2,1)</f>
        <v>E</v>
      </c>
      <c r="U39" s="3">
        <f>VLOOKUP(T39,gp,2,0)</f>
        <v>0.8</v>
      </c>
      <c r="V39" s="3">
        <v>1</v>
      </c>
      <c r="W39" s="3" t="str">
        <f>VLOOKUP(V39,gr25.0,2,1)</f>
        <v>E</v>
      </c>
      <c r="X39" s="3">
        <f>VLOOKUP(W39,gp,2,0)</f>
        <v>0.8</v>
      </c>
      <c r="Y39" s="3">
        <v>15</v>
      </c>
      <c r="Z39" s="3" t="str">
        <f>VLOOKUP(Y39,gr50.0,2,1)</f>
        <v>D+</v>
      </c>
      <c r="AA39" s="3">
        <f>VLOOKUP(Z39,gp,2,0)</f>
        <v>1.6</v>
      </c>
      <c r="AB39" s="3">
        <v>1</v>
      </c>
      <c r="AC39" s="3" t="str">
        <f>VLOOKUP(AB39,gr50.0,2,1)</f>
        <v>E</v>
      </c>
      <c r="AD39" s="3">
        <f>VLOOKUP(AC39,gp,2,0)</f>
        <v>0.8</v>
      </c>
      <c r="AE39" s="5">
        <f>D39+G39+J39+M39+S39+V39+AB39+P39+Y39</f>
        <v>56</v>
      </c>
      <c r="AF39" s="3">
        <f>ROUND(AVERAGE(F39,I39,L39,O39,U39,X39,AD39,AA39,R39),2)</f>
        <v>0.93</v>
      </c>
      <c r="AG39" s="3" t="str">
        <f>IF(AND(F39&gt;=1.6,I39&gt;=1.6,L39&gt;=1.6,O39&gt;=1.6,U39&gt;=1.6,X39&gt;=1.6,AD39&gt;=1.6,R39&gt;=1.6,AA39&gt;=1.6),"Good",IF(OR(F39=0,I39=0,L39=0,O39=0,U39=0,X39=0,AD39=0,R39=0,AA39=0),"ABS","Poor"))</f>
        <v>Poor</v>
      </c>
      <c r="AH39" s="3">
        <f>IF(AG39="ABS",0,IF(AI39&gt;0,AK39,MAX(goodrank)+AL39))</f>
        <v>29.999999999999996</v>
      </c>
      <c r="AI39" s="3">
        <f>IF(AG39="Good",AF39,0)</f>
        <v>0</v>
      </c>
      <c r="AJ39" s="3">
        <f>IF(AG39="Poor",AF39,0)</f>
        <v>0.93</v>
      </c>
      <c r="AK39" s="6">
        <f>IF(AI39=0,0,SUMPRODUCT((AI39&lt;=Good)/COUNTIF(Good,Good)))</f>
        <v>0</v>
      </c>
      <c r="AL39" s="6">
        <f>IF(AJ39=0,0,SUMPRODUCT((AJ39&lt;=Poor)/COUNTIF(Poor,Poor)))</f>
        <v>24.999999999999996</v>
      </c>
    </row>
    <row r="40" spans="1:38" x14ac:dyDescent="0.25">
      <c r="A40" s="3">
        <v>32</v>
      </c>
      <c r="B40" s="3" t="str">
        <f>VLOOKUP($A40,six,2,0)</f>
        <v>Sahana Khatun</v>
      </c>
      <c r="C40" s="3" t="str">
        <f>VLOOKUP($A40,six,3,0)</f>
        <v>A</v>
      </c>
      <c r="D40" s="3">
        <v>16</v>
      </c>
      <c r="E40" s="3" t="str">
        <f>VLOOKUP(D40,gr37.5,2,1)</f>
        <v>C</v>
      </c>
      <c r="F40" s="3">
        <f>VLOOKUP(E40,gp,2,0)</f>
        <v>2</v>
      </c>
      <c r="G40" s="3">
        <v>16</v>
      </c>
      <c r="H40" s="3" t="str">
        <f>VLOOKUP(G40,gr50.0,2,1)</f>
        <v>D+</v>
      </c>
      <c r="I40" s="3">
        <f>VLOOKUP(H40,gp,2,0)</f>
        <v>1.6</v>
      </c>
      <c r="J40" s="3">
        <v>9</v>
      </c>
      <c r="K40" s="3" t="str">
        <f>VLOOKUP(J40,gr50.0,2,1)</f>
        <v>E</v>
      </c>
      <c r="L40" s="3">
        <f>VLOOKUP(K40,gp,2,0)</f>
        <v>0.8</v>
      </c>
      <c r="M40" s="3">
        <v>5</v>
      </c>
      <c r="N40" s="3" t="str">
        <f>VLOOKUP(M40,gr37.5,2,1)</f>
        <v>E</v>
      </c>
      <c r="O40" s="3">
        <f>VLOOKUP(N40,gp,2,0)</f>
        <v>0.8</v>
      </c>
      <c r="P40" s="3">
        <v>24</v>
      </c>
      <c r="Q40" s="3" t="str">
        <f>VLOOKUP(P40,gr50.0,2,1)</f>
        <v>C</v>
      </c>
      <c r="R40" s="3">
        <f>VLOOKUP(Q40,gp,2,0)</f>
        <v>2</v>
      </c>
      <c r="S40" s="3">
        <v>3</v>
      </c>
      <c r="T40" s="3" t="str">
        <f>VLOOKUP(S40,gr30.0,2,1)</f>
        <v>E</v>
      </c>
      <c r="U40" s="3">
        <f>VLOOKUP(T40,gp,2,0)</f>
        <v>0.8</v>
      </c>
      <c r="V40" s="3">
        <v>8</v>
      </c>
      <c r="W40" s="3" t="str">
        <f>VLOOKUP(V40,gr25.0,2,1)</f>
        <v>D+</v>
      </c>
      <c r="X40" s="3">
        <f>VLOOKUP(W40,gp,2,0)</f>
        <v>1.6</v>
      </c>
      <c r="Y40" s="3">
        <v>12</v>
      </c>
      <c r="Z40" s="3" t="str">
        <f>VLOOKUP(Y40,gr50.0,2,1)</f>
        <v>D</v>
      </c>
      <c r="AA40" s="3">
        <f>VLOOKUP(Z40,gp,2,0)</f>
        <v>1.2</v>
      </c>
      <c r="AB40" s="3">
        <v>1</v>
      </c>
      <c r="AC40" s="3" t="str">
        <f>VLOOKUP(AB40,gr50.0,2,1)</f>
        <v>E</v>
      </c>
      <c r="AD40" s="3">
        <f>VLOOKUP(AC40,gp,2,0)</f>
        <v>0.8</v>
      </c>
      <c r="AE40" s="5">
        <f>D40+G40+J40+M40+S40+V40+AB40+P40+Y40</f>
        <v>94</v>
      </c>
      <c r="AF40" s="3">
        <f>ROUND(AVERAGE(F40,I40,L40,O40,U40,X40,AD40,AA40,R40),2)</f>
        <v>1.29</v>
      </c>
      <c r="AG40" s="3" t="str">
        <f>IF(AND(F40&gt;=1.6,I40&gt;=1.6,L40&gt;=1.6,O40&gt;=1.6,U40&gt;=1.6,X40&gt;=1.6,AD40&gt;=1.6,R40&gt;=1.6,AA40&gt;=1.6),"Good",IF(OR(F40=0,I40=0,L40=0,O40=0,U40=0,X40=0,AD40=0,R40=0,AA40=0),"ABS","Poor"))</f>
        <v>Poor</v>
      </c>
      <c r="AH40" s="3">
        <f>IF(AG40="ABS",0,IF(AI40&gt;0,AK40,MAX(goodrank)+AL40))</f>
        <v>23</v>
      </c>
      <c r="AI40" s="3">
        <f>IF(AG40="Good",AF40,0)</f>
        <v>0</v>
      </c>
      <c r="AJ40" s="3">
        <f>IF(AG40="Poor",AF40,0)</f>
        <v>1.29</v>
      </c>
      <c r="AK40" s="6">
        <f>IF(AI40=0,0,SUMPRODUCT((AI40&lt;=Good)/COUNTIF(Good,Good)))</f>
        <v>0</v>
      </c>
      <c r="AL40" s="6">
        <f>IF(AJ40=0,0,SUMPRODUCT((AJ40&lt;=Poor)/COUNTIF(Poor,Poor)))</f>
        <v>18</v>
      </c>
    </row>
    <row r="41" spans="1:38" x14ac:dyDescent="0.25">
      <c r="A41" s="3">
        <v>33</v>
      </c>
      <c r="B41" s="3" t="str">
        <f>VLOOKUP($A41,six,2,0)</f>
        <v>Amrita Sahani</v>
      </c>
      <c r="C41" s="3" t="str">
        <f>VLOOKUP($A41,six,3,0)</f>
        <v>A</v>
      </c>
      <c r="D41" s="3">
        <v>16</v>
      </c>
      <c r="E41" s="3" t="str">
        <f>VLOOKUP(D41,gr37.5,2,1)</f>
        <v>C</v>
      </c>
      <c r="F41" s="3">
        <f>VLOOKUP(E41,gp,2,0)</f>
        <v>2</v>
      </c>
      <c r="G41" s="3">
        <v>30</v>
      </c>
      <c r="H41" s="3" t="str">
        <f>VLOOKUP(G41,gr50.0,2,1)</f>
        <v>B</v>
      </c>
      <c r="I41" s="3">
        <f>VLOOKUP(H41,gp,2,0)</f>
        <v>2.8</v>
      </c>
      <c r="J41" s="3">
        <v>5</v>
      </c>
      <c r="K41" s="3" t="str">
        <f>VLOOKUP(J41,gr50.0,2,1)</f>
        <v>E</v>
      </c>
      <c r="L41" s="3">
        <f>VLOOKUP(K41,gp,2,0)</f>
        <v>0.8</v>
      </c>
      <c r="M41" s="3">
        <v>10</v>
      </c>
      <c r="N41" s="3" t="str">
        <f>VLOOKUP(M41,gr37.5,2,1)</f>
        <v>D</v>
      </c>
      <c r="O41" s="3">
        <f>VLOOKUP(N41,gp,2,0)</f>
        <v>1.2</v>
      </c>
      <c r="P41" s="3">
        <v>23</v>
      </c>
      <c r="Q41" s="3" t="str">
        <f>VLOOKUP(P41,gr50.0,2,1)</f>
        <v>C</v>
      </c>
      <c r="R41" s="3">
        <f>VLOOKUP(Q41,gp,2,0)</f>
        <v>2</v>
      </c>
      <c r="S41" s="3">
        <v>6</v>
      </c>
      <c r="T41" s="3" t="str">
        <f>VLOOKUP(S41,gr30.0,2,1)</f>
        <v>D</v>
      </c>
      <c r="U41" s="3">
        <f>VLOOKUP(T41,gp,2,0)</f>
        <v>1.2</v>
      </c>
      <c r="V41" s="3">
        <v>11</v>
      </c>
      <c r="W41" s="3" t="str">
        <f>VLOOKUP(V41,gr25.0,2,1)</f>
        <v>C</v>
      </c>
      <c r="X41" s="3">
        <f>VLOOKUP(W41,gp,2,0)</f>
        <v>2</v>
      </c>
      <c r="Y41" s="3">
        <v>15</v>
      </c>
      <c r="Z41" s="3" t="str">
        <f>VLOOKUP(Y41,gr50.0,2,1)</f>
        <v>D+</v>
      </c>
      <c r="AA41" s="3">
        <f>VLOOKUP(Z41,gp,2,0)</f>
        <v>1.6</v>
      </c>
      <c r="AB41" s="3">
        <v>5</v>
      </c>
      <c r="AC41" s="3" t="str">
        <f>VLOOKUP(AB41,gr50.0,2,1)</f>
        <v>E</v>
      </c>
      <c r="AD41" s="3">
        <f>VLOOKUP(AC41,gp,2,0)</f>
        <v>0.8</v>
      </c>
      <c r="AE41" s="5">
        <f>D41+G41+J41+M41+S41+V41+AB41+P41+Y41</f>
        <v>121</v>
      </c>
      <c r="AF41" s="3">
        <f>ROUND(AVERAGE(F41,I41,L41,O41,U41,X41,AD41,AA41,R41),2)</f>
        <v>1.6</v>
      </c>
      <c r="AG41" s="3" t="str">
        <f>IF(AND(F41&gt;=1.6,I41&gt;=1.6,L41&gt;=1.6,O41&gt;=1.6,U41&gt;=1.6,X41&gt;=1.6,AD41&gt;=1.6,R41&gt;=1.6,AA41&gt;=1.6),"Good",IF(OR(F41=0,I41=0,L41=0,O41=0,U41=0,X41=0,AD41=0,R41=0,AA41=0),"ABS","Poor"))</f>
        <v>Poor</v>
      </c>
      <c r="AH41" s="3">
        <f>IF(AG41="ABS",0,IF(AI41&gt;0,AK41,MAX(goodrank)+AL41))</f>
        <v>19</v>
      </c>
      <c r="AI41" s="3">
        <f>IF(AG41="Good",AF41,0)</f>
        <v>0</v>
      </c>
      <c r="AJ41" s="3">
        <f>IF(AG41="Poor",AF41,0)</f>
        <v>1.6</v>
      </c>
      <c r="AK41" s="6">
        <f>IF(AI41=0,0,SUMPRODUCT((AI41&lt;=Good)/COUNTIF(Good,Good)))</f>
        <v>0</v>
      </c>
      <c r="AL41" s="6">
        <f>IF(AJ41=0,0,SUMPRODUCT((AJ41&lt;=Poor)/COUNTIF(Poor,Poor)))</f>
        <v>14</v>
      </c>
    </row>
    <row r="42" spans="1:38" x14ac:dyDescent="0.25">
      <c r="A42" s="3">
        <v>34</v>
      </c>
      <c r="B42" s="3" t="str">
        <f>VLOOKUP($A42,six,2,0)</f>
        <v>Ambika Mahato</v>
      </c>
      <c r="C42" s="3" t="str">
        <f>VLOOKUP($A42,six,3,0)</f>
        <v>A</v>
      </c>
      <c r="D42" s="3">
        <v>16</v>
      </c>
      <c r="E42" s="3" t="str">
        <f>VLOOKUP(D42,gr37.5,2,1)</f>
        <v>C</v>
      </c>
      <c r="F42" s="3">
        <f>VLOOKUP(E42,gp,2,0)</f>
        <v>2</v>
      </c>
      <c r="G42" s="3">
        <v>18</v>
      </c>
      <c r="H42" s="3" t="str">
        <f>VLOOKUP(G42,gr50.0,2,1)</f>
        <v>D+</v>
      </c>
      <c r="I42" s="3">
        <f>VLOOKUP(H42,gp,2,0)</f>
        <v>1.6</v>
      </c>
      <c r="J42" s="3">
        <v>6</v>
      </c>
      <c r="K42" s="3" t="str">
        <f>VLOOKUP(J42,gr50.0,2,1)</f>
        <v>E</v>
      </c>
      <c r="L42" s="3">
        <f>VLOOKUP(K42,gp,2,0)</f>
        <v>0.8</v>
      </c>
      <c r="M42" s="3">
        <v>2</v>
      </c>
      <c r="N42" s="3" t="str">
        <f>VLOOKUP(M42,gr37.5,2,1)</f>
        <v>E</v>
      </c>
      <c r="O42" s="3">
        <f>VLOOKUP(N42,gp,2,0)</f>
        <v>0.8</v>
      </c>
      <c r="P42" s="3">
        <v>25</v>
      </c>
      <c r="Q42" s="3" t="str">
        <f>VLOOKUP(P42,gr50.0,2,1)</f>
        <v>C+</v>
      </c>
      <c r="R42" s="3">
        <f>VLOOKUP(Q42,gp,2,0)</f>
        <v>2.4</v>
      </c>
      <c r="S42" s="3">
        <v>4</v>
      </c>
      <c r="T42" s="3" t="str">
        <f>VLOOKUP(S42,gr30.0,2,1)</f>
        <v>E</v>
      </c>
      <c r="U42" s="3">
        <f>VLOOKUP(T42,gp,2,0)</f>
        <v>0.8</v>
      </c>
      <c r="V42" s="3">
        <v>8</v>
      </c>
      <c r="W42" s="3" t="str">
        <f>VLOOKUP(V42,gr25.0,2,1)</f>
        <v>D+</v>
      </c>
      <c r="X42" s="3">
        <f>VLOOKUP(W42,gp,2,0)</f>
        <v>1.6</v>
      </c>
      <c r="Y42" s="3">
        <v>20</v>
      </c>
      <c r="Z42" s="3" t="str">
        <f>VLOOKUP(Y42,gr50.0,2,1)</f>
        <v>C</v>
      </c>
      <c r="AA42" s="3">
        <f>VLOOKUP(Z42,gp,2,0)</f>
        <v>2</v>
      </c>
      <c r="AB42" s="3">
        <v>3</v>
      </c>
      <c r="AC42" s="3" t="str">
        <f>VLOOKUP(AB42,gr50.0,2,1)</f>
        <v>E</v>
      </c>
      <c r="AD42" s="3">
        <f>VLOOKUP(AC42,gp,2,0)</f>
        <v>0.8</v>
      </c>
      <c r="AE42" s="5">
        <f>D42+G42+J42+M42+S42+V42+AB42+P42+Y42</f>
        <v>102</v>
      </c>
      <c r="AF42" s="3">
        <f>ROUND(AVERAGE(F42,I42,L42,O42,U42,X42,AD42,AA42,R42),2)</f>
        <v>1.42</v>
      </c>
      <c r="AG42" s="3" t="str">
        <f>IF(AND(F42&gt;=1.6,I42&gt;=1.6,L42&gt;=1.6,O42&gt;=1.6,U42&gt;=1.6,X42&gt;=1.6,AD42&gt;=1.6,R42&gt;=1.6,AA42&gt;=1.6),"Good",IF(OR(F42=0,I42=0,L42=0,O42=0,U42=0,X42=0,AD42=0,R42=0,AA42=0),"ABS","Poor"))</f>
        <v>Poor</v>
      </c>
      <c r="AH42" s="3">
        <f>IF(AG42="ABS",0,IF(AI42&gt;0,AK42,MAX(goodrank)+AL42))</f>
        <v>22</v>
      </c>
      <c r="AI42" s="3">
        <f>IF(AG42="Good",AF42,0)</f>
        <v>0</v>
      </c>
      <c r="AJ42" s="3">
        <f>IF(AG42="Poor",AF42,0)</f>
        <v>1.42</v>
      </c>
      <c r="AK42" s="6">
        <f>IF(AI42=0,0,SUMPRODUCT((AI42&lt;=Good)/COUNTIF(Good,Good)))</f>
        <v>0</v>
      </c>
      <c r="AL42" s="6">
        <f>IF(AJ42=0,0,SUMPRODUCT((AJ42&lt;=Poor)/COUNTIF(Poor,Poor)))</f>
        <v>17</v>
      </c>
    </row>
    <row r="43" spans="1:38" x14ac:dyDescent="0.25">
      <c r="A43" s="3">
        <v>35</v>
      </c>
      <c r="B43" s="3" t="str">
        <f>VLOOKUP($A43,six,2,0)</f>
        <v>Absar Alam</v>
      </c>
      <c r="C43" s="3" t="str">
        <f>VLOOKUP($A43,six,3,0)</f>
        <v>A</v>
      </c>
      <c r="D43" s="3">
        <v>12</v>
      </c>
      <c r="E43" s="3" t="str">
        <f>VLOOKUP(D43,gr37.5,2,1)</f>
        <v>D+</v>
      </c>
      <c r="F43" s="3">
        <f>VLOOKUP(E43,gp,2,0)</f>
        <v>1.6</v>
      </c>
      <c r="G43" s="3">
        <v>15</v>
      </c>
      <c r="H43" s="3" t="str">
        <f>VLOOKUP(G43,gr50.0,2,1)</f>
        <v>D+</v>
      </c>
      <c r="I43" s="3">
        <f>VLOOKUP(H43,gp,2,0)</f>
        <v>1.6</v>
      </c>
      <c r="J43" s="3">
        <v>20</v>
      </c>
      <c r="K43" s="3" t="str">
        <f>VLOOKUP(J43,gr50.0,2,1)</f>
        <v>C</v>
      </c>
      <c r="L43" s="3">
        <f>VLOOKUP(K43,gp,2,0)</f>
        <v>2</v>
      </c>
      <c r="M43" s="3">
        <v>1</v>
      </c>
      <c r="N43" s="3" t="str">
        <f>VLOOKUP(M43,gr37.5,2,1)</f>
        <v>E</v>
      </c>
      <c r="O43" s="3">
        <f>VLOOKUP(N43,gp,2,0)</f>
        <v>0.8</v>
      </c>
      <c r="P43" s="3">
        <v>22</v>
      </c>
      <c r="Q43" s="3" t="str">
        <f>VLOOKUP(P43,gr50.0,2,1)</f>
        <v>C</v>
      </c>
      <c r="R43" s="3">
        <f>VLOOKUP(Q43,gp,2,0)</f>
        <v>2</v>
      </c>
      <c r="S43" s="3">
        <v>1</v>
      </c>
      <c r="T43" s="3" t="str">
        <f>VLOOKUP(S43,gr30.0,2,1)</f>
        <v>E</v>
      </c>
      <c r="U43" s="3">
        <f>VLOOKUP(T43,gp,2,0)</f>
        <v>0.8</v>
      </c>
      <c r="V43" s="3">
        <v>5</v>
      </c>
      <c r="W43" s="3" t="str">
        <f>VLOOKUP(V43,gr25.0,2,1)</f>
        <v>D</v>
      </c>
      <c r="X43" s="3">
        <f>VLOOKUP(W43,gp,2,0)</f>
        <v>1.2</v>
      </c>
      <c r="Y43" s="3">
        <v>21</v>
      </c>
      <c r="Z43" s="3" t="str">
        <f>VLOOKUP(Y43,gr50.0,2,1)</f>
        <v>C</v>
      </c>
      <c r="AA43" s="3">
        <f>VLOOKUP(Z43,gp,2,0)</f>
        <v>2</v>
      </c>
      <c r="AB43" s="3">
        <v>1</v>
      </c>
      <c r="AC43" s="3" t="str">
        <f>VLOOKUP(AB43,gr50.0,2,1)</f>
        <v>E</v>
      </c>
      <c r="AD43" s="3">
        <f>VLOOKUP(AC43,gp,2,0)</f>
        <v>0.8</v>
      </c>
      <c r="AE43" s="5">
        <f>D43+G43+J43+M43+S43+V43+AB43+P43+Y43</f>
        <v>98</v>
      </c>
      <c r="AF43" s="3">
        <f>ROUND(AVERAGE(F43,I43,L43,O43,U43,X43,AD43,AA43,R43),2)</f>
        <v>1.42</v>
      </c>
      <c r="AG43" s="3" t="str">
        <f>IF(AND(F43&gt;=1.6,I43&gt;=1.6,L43&gt;=1.6,O43&gt;=1.6,U43&gt;=1.6,X43&gt;=1.6,AD43&gt;=1.6,R43&gt;=1.6,AA43&gt;=1.6),"Good",IF(OR(F43=0,I43=0,L43=0,O43=0,U43=0,X43=0,AD43=0,R43=0,AA43=0),"ABS","Poor"))</f>
        <v>Poor</v>
      </c>
      <c r="AH43" s="3">
        <f>IF(AG43="ABS",0,IF(AI43&gt;0,AK43,MAX(goodrank)+AL43))</f>
        <v>22</v>
      </c>
      <c r="AI43" s="3">
        <f>IF(AG43="Good",AF43,0)</f>
        <v>0</v>
      </c>
      <c r="AJ43" s="3">
        <f>IF(AG43="Poor",AF43,0)</f>
        <v>1.42</v>
      </c>
      <c r="AK43" s="6">
        <f>IF(AI43=0,0,SUMPRODUCT((AI43&lt;=Good)/COUNTIF(Good,Good)))</f>
        <v>0</v>
      </c>
      <c r="AL43" s="6">
        <f>IF(AJ43=0,0,SUMPRODUCT((AJ43&lt;=Poor)/COUNTIF(Poor,Poor)))</f>
        <v>17</v>
      </c>
    </row>
    <row r="44" spans="1:38" x14ac:dyDescent="0.25">
      <c r="A44" s="3">
        <v>36</v>
      </c>
      <c r="B44" s="3" t="str">
        <f>VLOOKUP($A44,six,2,0)</f>
        <v>Gautam Mahato</v>
      </c>
      <c r="C44" s="3" t="str">
        <f>VLOOKUP($A44,six,3,0)</f>
        <v>A</v>
      </c>
      <c r="D44" s="3">
        <v>14</v>
      </c>
      <c r="E44" s="3" t="str">
        <f>VLOOKUP(D44,gr37.5,2,1)</f>
        <v>D+</v>
      </c>
      <c r="F44" s="3">
        <f>VLOOKUP(E44,gp,2,0)</f>
        <v>1.6</v>
      </c>
      <c r="G44" s="3">
        <v>29</v>
      </c>
      <c r="H44" s="3" t="str">
        <f>VLOOKUP(G44,gr50.0,2,1)</f>
        <v>C+</v>
      </c>
      <c r="I44" s="3">
        <f>VLOOKUP(H44,gp,2,0)</f>
        <v>2.4</v>
      </c>
      <c r="J44" s="3">
        <v>30</v>
      </c>
      <c r="K44" s="3" t="str">
        <f>VLOOKUP(J44,gr50.0,2,1)</f>
        <v>B</v>
      </c>
      <c r="L44" s="3">
        <f>VLOOKUP(K44,gp,2,0)</f>
        <v>2.8</v>
      </c>
      <c r="M44" s="3">
        <v>10</v>
      </c>
      <c r="N44" s="3" t="str">
        <f>VLOOKUP(M44,gr37.5,2,1)</f>
        <v>D</v>
      </c>
      <c r="O44" s="3">
        <f>VLOOKUP(N44,gp,2,0)</f>
        <v>1.2</v>
      </c>
      <c r="P44" s="3">
        <v>21</v>
      </c>
      <c r="Q44" s="3" t="str">
        <f>VLOOKUP(P44,gr50.0,2,1)</f>
        <v>C</v>
      </c>
      <c r="R44" s="3">
        <f>VLOOKUP(Q44,gp,2,0)</f>
        <v>2</v>
      </c>
      <c r="S44" s="3">
        <v>8</v>
      </c>
      <c r="T44" s="3" t="str">
        <f>VLOOKUP(S44,gr30.0,2,1)</f>
        <v>D</v>
      </c>
      <c r="U44" s="3">
        <f>VLOOKUP(T44,gp,2,0)</f>
        <v>1.2</v>
      </c>
      <c r="V44" s="3">
        <v>5</v>
      </c>
      <c r="W44" s="3" t="str">
        <f>VLOOKUP(V44,gr25.0,2,1)</f>
        <v>D</v>
      </c>
      <c r="X44" s="3">
        <f>VLOOKUP(W44,gp,2,0)</f>
        <v>1.2</v>
      </c>
      <c r="Y44" s="3">
        <v>33</v>
      </c>
      <c r="Z44" s="3" t="str">
        <f>VLOOKUP(Y44,gr50.0,2,1)</f>
        <v>B</v>
      </c>
      <c r="AA44" s="3">
        <f>VLOOKUP(Z44,gp,2,0)</f>
        <v>2.8</v>
      </c>
      <c r="AB44" s="3">
        <v>8</v>
      </c>
      <c r="AC44" s="3" t="str">
        <f>VLOOKUP(AB44,gr50.0,2,1)</f>
        <v>E</v>
      </c>
      <c r="AD44" s="3">
        <f>VLOOKUP(AC44,gp,2,0)</f>
        <v>0.8</v>
      </c>
      <c r="AE44" s="5">
        <f>D44+G44+J44+M44+S44+V44+AB44+P44+Y44</f>
        <v>158</v>
      </c>
      <c r="AF44" s="3">
        <f>ROUND(AVERAGE(F44,I44,L44,O44,U44,X44,AD44,AA44,R44),2)</f>
        <v>1.78</v>
      </c>
      <c r="AG44" s="3" t="str">
        <f>IF(AND(F44&gt;=1.6,I44&gt;=1.6,L44&gt;=1.6,O44&gt;=1.6,U44&gt;=1.6,X44&gt;=1.6,AD44&gt;=1.6,R44&gt;=1.6,AA44&gt;=1.6),"Good",IF(OR(F44=0,I44=0,L44=0,O44=0,U44=0,X44=0,AD44=0,R44=0,AA44=0),"ABS","Poor"))</f>
        <v>Poor</v>
      </c>
      <c r="AH44" s="3">
        <f>IF(AG44="ABS",0,IF(AI44&gt;0,AK44,MAX(goodrank)+AL44))</f>
        <v>15</v>
      </c>
      <c r="AI44" s="3">
        <f>IF(AG44="Good",AF44,0)</f>
        <v>0</v>
      </c>
      <c r="AJ44" s="3">
        <f>IF(AG44="Poor",AF44,0)</f>
        <v>1.78</v>
      </c>
      <c r="AK44" s="6">
        <f>IF(AI44=0,0,SUMPRODUCT((AI44&lt;=Good)/COUNTIF(Good,Good)))</f>
        <v>0</v>
      </c>
      <c r="AL44" s="6">
        <f>IF(AJ44=0,0,SUMPRODUCT((AJ44&lt;=Poor)/COUNTIF(Poor,Poor)))</f>
        <v>10</v>
      </c>
    </row>
    <row r="45" spans="1:38" x14ac:dyDescent="0.25">
      <c r="A45" s="3">
        <v>37</v>
      </c>
      <c r="B45" s="3" t="str">
        <f>VLOOKUP($A45,six,2,0)</f>
        <v>Parbati Mahato</v>
      </c>
      <c r="C45" s="3" t="str">
        <f>VLOOKUP($A45,six,3,0)</f>
        <v>A</v>
      </c>
      <c r="D45" s="3">
        <v>12</v>
      </c>
      <c r="E45" s="3" t="str">
        <f>VLOOKUP(D45,gr37.5,2,1)</f>
        <v>D+</v>
      </c>
      <c r="F45" s="3">
        <f>VLOOKUP(E45,gp,2,0)</f>
        <v>1.6</v>
      </c>
      <c r="G45" s="3">
        <v>22</v>
      </c>
      <c r="H45" s="3" t="str">
        <f>VLOOKUP(G45,gr50.0,2,1)</f>
        <v>C</v>
      </c>
      <c r="I45" s="3">
        <f>VLOOKUP(H45,gp,2,0)</f>
        <v>2</v>
      </c>
      <c r="J45" s="3">
        <v>17</v>
      </c>
      <c r="K45" s="3" t="str">
        <f>VLOOKUP(J45,gr50.0,2,1)</f>
        <v>D+</v>
      </c>
      <c r="L45" s="3">
        <f>VLOOKUP(K45,gp,2,0)</f>
        <v>1.6</v>
      </c>
      <c r="M45" s="3">
        <v>1</v>
      </c>
      <c r="N45" s="3" t="str">
        <f>VLOOKUP(M45,gr37.5,2,1)</f>
        <v>E</v>
      </c>
      <c r="O45" s="3">
        <f>VLOOKUP(N45,gp,2,0)</f>
        <v>0.8</v>
      </c>
      <c r="P45" s="3">
        <v>24</v>
      </c>
      <c r="Q45" s="3" t="str">
        <f>VLOOKUP(P45,gr50.0,2,1)</f>
        <v>C</v>
      </c>
      <c r="R45" s="3">
        <f>VLOOKUP(Q45,gp,2,0)</f>
        <v>2</v>
      </c>
      <c r="S45" s="3">
        <v>4</v>
      </c>
      <c r="T45" s="3" t="str">
        <f>VLOOKUP(S45,gr30.0,2,1)</f>
        <v>E</v>
      </c>
      <c r="U45" s="3">
        <f>VLOOKUP(T45,gp,2,0)</f>
        <v>0.8</v>
      </c>
      <c r="V45" s="3">
        <v>10</v>
      </c>
      <c r="W45" s="3" t="str">
        <f>VLOOKUP(V45,gr25.0,2,1)</f>
        <v>C</v>
      </c>
      <c r="X45" s="3">
        <f>VLOOKUP(W45,gp,2,0)</f>
        <v>2</v>
      </c>
      <c r="Y45" s="3">
        <v>12</v>
      </c>
      <c r="Z45" s="3" t="str">
        <f>VLOOKUP(Y45,gr50.0,2,1)</f>
        <v>D</v>
      </c>
      <c r="AA45" s="3">
        <f>VLOOKUP(Z45,gp,2,0)</f>
        <v>1.2</v>
      </c>
      <c r="AB45" s="3">
        <v>2</v>
      </c>
      <c r="AC45" s="3" t="str">
        <f>VLOOKUP(AB45,gr50.0,2,1)</f>
        <v>E</v>
      </c>
      <c r="AD45" s="3">
        <f>VLOOKUP(AC45,gp,2,0)</f>
        <v>0.8</v>
      </c>
      <c r="AE45" s="5">
        <f>D45+G45+J45+M45+S45+V45+AB45+P45+Y45</f>
        <v>104</v>
      </c>
      <c r="AF45" s="3">
        <f>ROUND(AVERAGE(F45,I45,L45,O45,U45,X45,AD45,AA45,R45),2)</f>
        <v>1.42</v>
      </c>
      <c r="AG45" s="3" t="str">
        <f>IF(AND(F45&gt;=1.6,I45&gt;=1.6,L45&gt;=1.6,O45&gt;=1.6,U45&gt;=1.6,X45&gt;=1.6,AD45&gt;=1.6,R45&gt;=1.6,AA45&gt;=1.6),"Good",IF(OR(F45=0,I45=0,L45=0,O45=0,U45=0,X45=0,AD45=0,R45=0,AA45=0),"ABS","Poor"))</f>
        <v>Poor</v>
      </c>
      <c r="AH45" s="3">
        <f>IF(AG45="ABS",0,IF(AI45&gt;0,AK45,MAX(goodrank)+AL45))</f>
        <v>22</v>
      </c>
      <c r="AI45" s="3">
        <f>IF(AG45="Good",AF45,0)</f>
        <v>0</v>
      </c>
      <c r="AJ45" s="3">
        <f>IF(AG45="Poor",AF45,0)</f>
        <v>1.42</v>
      </c>
      <c r="AK45" s="6">
        <f>IF(AI45=0,0,SUMPRODUCT((AI45&lt;=Good)/COUNTIF(Good,Good)))</f>
        <v>0</v>
      </c>
      <c r="AL45" s="6">
        <f>IF(AJ45=0,0,SUMPRODUCT((AJ45&lt;=Poor)/COUNTIF(Poor,Poor)))</f>
        <v>17</v>
      </c>
    </row>
    <row r="46" spans="1:38" x14ac:dyDescent="0.25">
      <c r="A46" s="3">
        <v>38</v>
      </c>
      <c r="B46" s="3" t="str">
        <f>VLOOKUP($A46,six,2,0)</f>
        <v>Riya Mahto</v>
      </c>
      <c r="C46" s="3" t="str">
        <f>VLOOKUP($A46,six,3,0)</f>
        <v>A</v>
      </c>
      <c r="D46" s="3">
        <v>21</v>
      </c>
      <c r="E46" s="3" t="str">
        <f>VLOOKUP(D46,gr37.5,2,1)</f>
        <v>C+</v>
      </c>
      <c r="F46" s="3">
        <f>VLOOKUP(E46,gp,2,0)</f>
        <v>2.4</v>
      </c>
      <c r="G46" s="3">
        <v>25</v>
      </c>
      <c r="H46" s="3" t="str">
        <f>VLOOKUP(G46,gr50.0,2,1)</f>
        <v>C+</v>
      </c>
      <c r="I46" s="3">
        <f>VLOOKUP(H46,gp,2,0)</f>
        <v>2.4</v>
      </c>
      <c r="J46" s="3">
        <v>15</v>
      </c>
      <c r="K46" s="3" t="str">
        <f>VLOOKUP(J46,gr50.0,2,1)</f>
        <v>D+</v>
      </c>
      <c r="L46" s="3">
        <f>VLOOKUP(K46,gp,2,0)</f>
        <v>1.6</v>
      </c>
      <c r="M46" s="3">
        <v>7</v>
      </c>
      <c r="N46" s="3" t="str">
        <f>VLOOKUP(M46,gr37.5,2,1)</f>
        <v>E</v>
      </c>
      <c r="O46" s="3">
        <f>VLOOKUP(N46,gp,2,0)</f>
        <v>0.8</v>
      </c>
      <c r="P46" s="3">
        <v>20</v>
      </c>
      <c r="Q46" s="3" t="str">
        <f>VLOOKUP(P46,gr50.0,2,1)</f>
        <v>C</v>
      </c>
      <c r="R46" s="3">
        <f>VLOOKUP(Q46,gp,2,0)</f>
        <v>2</v>
      </c>
      <c r="S46" s="3">
        <v>6</v>
      </c>
      <c r="T46" s="3" t="str">
        <f>VLOOKUP(S46,gr30.0,2,1)</f>
        <v>D</v>
      </c>
      <c r="U46" s="3">
        <f>VLOOKUP(T46,gp,2,0)</f>
        <v>1.2</v>
      </c>
      <c r="V46" s="3">
        <v>11</v>
      </c>
      <c r="W46" s="3" t="str">
        <f>VLOOKUP(V46,gr25.0,2,1)</f>
        <v>C</v>
      </c>
      <c r="X46" s="3">
        <f>VLOOKUP(W46,gp,2,0)</f>
        <v>2</v>
      </c>
      <c r="Y46" s="3">
        <v>30</v>
      </c>
      <c r="Z46" s="3" t="str">
        <f>VLOOKUP(Y46,gr50.0,2,1)</f>
        <v>B</v>
      </c>
      <c r="AA46" s="3">
        <f>VLOOKUP(Z46,gp,2,0)</f>
        <v>2.8</v>
      </c>
      <c r="AB46" s="3">
        <v>10</v>
      </c>
      <c r="AC46" s="3" t="str">
        <f>VLOOKUP(AB46,gr50.0,2,1)</f>
        <v>D</v>
      </c>
      <c r="AD46" s="3">
        <f>VLOOKUP(AC46,gp,2,0)</f>
        <v>1.2</v>
      </c>
      <c r="AE46" s="5">
        <f>D46+G46+J46+M46+S46+V46+AB46+P46+Y46</f>
        <v>145</v>
      </c>
      <c r="AF46" s="3">
        <f>ROUND(AVERAGE(F46,I46,L46,O46,U46,X46,AD46,AA46,R46),2)</f>
        <v>1.82</v>
      </c>
      <c r="AG46" s="3" t="str">
        <f>IF(AND(F46&gt;=1.6,I46&gt;=1.6,L46&gt;=1.6,O46&gt;=1.6,U46&gt;=1.6,X46&gt;=1.6,AD46&gt;=1.6,R46&gt;=1.6,AA46&gt;=1.6),"Good",IF(OR(F46=0,I46=0,L46=0,O46=0,U46=0,X46=0,AD46=0,R46=0,AA46=0),"ABS","Poor"))</f>
        <v>Poor</v>
      </c>
      <c r="AH46" s="3">
        <f>IF(AG46="ABS",0,IF(AI46&gt;0,AK46,MAX(goodrank)+AL46))</f>
        <v>14</v>
      </c>
      <c r="AI46" s="3">
        <f>IF(AG46="Good",AF46,0)</f>
        <v>0</v>
      </c>
      <c r="AJ46" s="3">
        <f>IF(AG46="Poor",AF46,0)</f>
        <v>1.82</v>
      </c>
      <c r="AK46" s="6">
        <f>IF(AI46=0,0,SUMPRODUCT((AI46&lt;=Good)/COUNTIF(Good,Good)))</f>
        <v>0</v>
      </c>
      <c r="AL46" s="6">
        <f>IF(AJ46=0,0,SUMPRODUCT((AJ46&lt;=Poor)/COUNTIF(Poor,Poor)))</f>
        <v>9</v>
      </c>
    </row>
    <row r="47" spans="1:38" x14ac:dyDescent="0.25">
      <c r="A47" s="3">
        <v>39</v>
      </c>
      <c r="B47" s="3" t="str">
        <f>VLOOKUP($A47,six,2,0)</f>
        <v>Samir Mahato</v>
      </c>
      <c r="C47" s="3" t="str">
        <f>VLOOKUP($A47,six,3,0)</f>
        <v>A</v>
      </c>
      <c r="D47" s="3">
        <v>10</v>
      </c>
      <c r="E47" s="3" t="str">
        <f>VLOOKUP(D47,gr37.5,2,1)</f>
        <v>D</v>
      </c>
      <c r="F47" s="3">
        <f>VLOOKUP(E47,gp,2,0)</f>
        <v>1.2</v>
      </c>
      <c r="G47" s="3">
        <v>11</v>
      </c>
      <c r="H47" s="3" t="str">
        <f>VLOOKUP(G47,gr50.0,2,1)</f>
        <v>D</v>
      </c>
      <c r="I47" s="3">
        <f>VLOOKUP(H47,gp,2,0)</f>
        <v>1.2</v>
      </c>
      <c r="J47" s="3">
        <v>1</v>
      </c>
      <c r="K47" s="3" t="str">
        <f>VLOOKUP(J47,gr50.0,2,1)</f>
        <v>E</v>
      </c>
      <c r="L47" s="3">
        <f>VLOOKUP(K47,gp,2,0)</f>
        <v>0.8</v>
      </c>
      <c r="M47" s="3">
        <v>1</v>
      </c>
      <c r="N47" s="3" t="str">
        <f>VLOOKUP(M47,gr37.5,2,1)</f>
        <v>E</v>
      </c>
      <c r="O47" s="3">
        <f>VLOOKUP(N47,gp,2,0)</f>
        <v>0.8</v>
      </c>
      <c r="P47" s="3">
        <v>2</v>
      </c>
      <c r="Q47" s="3" t="str">
        <f>VLOOKUP(P47,gr50.0,2,1)</f>
        <v>E</v>
      </c>
      <c r="R47" s="3">
        <f>VLOOKUP(Q47,gp,2,0)</f>
        <v>0.8</v>
      </c>
      <c r="S47" s="3">
        <v>2</v>
      </c>
      <c r="T47" s="3" t="str">
        <f>VLOOKUP(S47,gr30.0,2,1)</f>
        <v>E</v>
      </c>
      <c r="U47" s="3">
        <f>VLOOKUP(T47,gp,2,0)</f>
        <v>0.8</v>
      </c>
      <c r="V47" s="3">
        <v>4</v>
      </c>
      <c r="W47" s="3" t="str">
        <f>VLOOKUP(V47,gr25.0,2,1)</f>
        <v>E</v>
      </c>
      <c r="X47" s="3">
        <f>VLOOKUP(W47,gp,2,0)</f>
        <v>0.8</v>
      </c>
      <c r="Y47" s="3">
        <v>10</v>
      </c>
      <c r="Z47" s="3" t="str">
        <f>VLOOKUP(Y47,gr50.0,2,1)</f>
        <v>D</v>
      </c>
      <c r="AA47" s="3">
        <f>VLOOKUP(Z47,gp,2,0)</f>
        <v>1.2</v>
      </c>
      <c r="AB47" s="3">
        <v>1</v>
      </c>
      <c r="AC47" s="3" t="str">
        <f>VLOOKUP(AB47,gr50.0,2,1)</f>
        <v>E</v>
      </c>
      <c r="AD47" s="3">
        <f>VLOOKUP(AC47,gp,2,0)</f>
        <v>0.8</v>
      </c>
      <c r="AE47" s="5">
        <f>D47+G47+J47+M47+S47+V47+AB47+P47+Y47</f>
        <v>42</v>
      </c>
      <c r="AF47" s="3">
        <f>ROUND(AVERAGE(F47,I47,L47,O47,U47,X47,AD47,AA47,R47),2)</f>
        <v>0.93</v>
      </c>
      <c r="AG47" s="3" t="str">
        <f>IF(AND(F47&gt;=1.6,I47&gt;=1.6,L47&gt;=1.6,O47&gt;=1.6,U47&gt;=1.6,X47&gt;=1.6,AD47&gt;=1.6,R47&gt;=1.6,AA47&gt;=1.6),"Good",IF(OR(F47=0,I47=0,L47=0,O47=0,U47=0,X47=0,AD47=0,R47=0,AA47=0),"ABS","Poor"))</f>
        <v>Poor</v>
      </c>
      <c r="AH47" s="3">
        <f>IF(AG47="ABS",0,IF(AI47&gt;0,AK47,MAX(goodrank)+AL47))</f>
        <v>29.999999999999996</v>
      </c>
      <c r="AI47" s="3">
        <f>IF(AG47="Good",AF47,0)</f>
        <v>0</v>
      </c>
      <c r="AJ47" s="3">
        <f>IF(AG47="Poor",AF47,0)</f>
        <v>0.93</v>
      </c>
      <c r="AK47" s="6">
        <f>IF(AI47=0,0,SUMPRODUCT((AI47&lt;=Good)/COUNTIF(Good,Good)))</f>
        <v>0</v>
      </c>
      <c r="AL47" s="6">
        <f>IF(AJ47=0,0,SUMPRODUCT((AJ47&lt;=Poor)/COUNTIF(Poor,Poor)))</f>
        <v>24.999999999999996</v>
      </c>
    </row>
    <row r="48" spans="1:38" x14ac:dyDescent="0.25">
      <c r="A48" s="3">
        <v>40</v>
      </c>
      <c r="B48" s="3" t="str">
        <f>VLOOKUP($A48,six,2,0)</f>
        <v>Prabin Titung</v>
      </c>
      <c r="C48" s="3" t="str">
        <f>VLOOKUP($A48,six,3,0)</f>
        <v>A</v>
      </c>
      <c r="D48" s="3">
        <v>4</v>
      </c>
      <c r="E48" s="3" t="str">
        <f>VLOOKUP(D48,gr37.5,2,1)</f>
        <v>E</v>
      </c>
      <c r="F48" s="3">
        <f>VLOOKUP(E48,gp,2,0)</f>
        <v>0.8</v>
      </c>
      <c r="G48" s="3">
        <v>9</v>
      </c>
      <c r="H48" s="3" t="str">
        <f>VLOOKUP(G48,gr50.0,2,1)</f>
        <v>E</v>
      </c>
      <c r="I48" s="3">
        <f>VLOOKUP(H48,gp,2,0)</f>
        <v>0.8</v>
      </c>
      <c r="J48" s="3">
        <v>1</v>
      </c>
      <c r="K48" s="3" t="str">
        <f>VLOOKUP(J48,gr50.0,2,1)</f>
        <v>E</v>
      </c>
      <c r="L48" s="3">
        <f>VLOOKUP(K48,gp,2,0)</f>
        <v>0.8</v>
      </c>
      <c r="M48" s="3">
        <v>1</v>
      </c>
      <c r="N48" s="3" t="str">
        <f>VLOOKUP(M48,gr37.5,2,1)</f>
        <v>E</v>
      </c>
      <c r="O48" s="3">
        <f>VLOOKUP(N48,gp,2,0)</f>
        <v>0.8</v>
      </c>
      <c r="P48" s="3">
        <v>2</v>
      </c>
      <c r="Q48" s="3" t="str">
        <f>VLOOKUP(P48,gr50.0,2,1)</f>
        <v>E</v>
      </c>
      <c r="R48" s="3">
        <f>VLOOKUP(Q48,gp,2,0)</f>
        <v>0.8</v>
      </c>
      <c r="S48" s="3">
        <v>1</v>
      </c>
      <c r="T48" s="3" t="str">
        <f>VLOOKUP(S48,gr30.0,2,1)</f>
        <v>E</v>
      </c>
      <c r="U48" s="3">
        <f>VLOOKUP(T48,gp,2,0)</f>
        <v>0.8</v>
      </c>
      <c r="V48" s="3">
        <v>1</v>
      </c>
      <c r="W48" s="3" t="str">
        <f>VLOOKUP(V48,gr25.0,2,1)</f>
        <v>E</v>
      </c>
      <c r="X48" s="3">
        <f>VLOOKUP(W48,gp,2,0)</f>
        <v>0.8</v>
      </c>
      <c r="Y48" s="3">
        <v>2</v>
      </c>
      <c r="Z48" s="3" t="str">
        <f>VLOOKUP(Y48,gr50.0,2,1)</f>
        <v>E</v>
      </c>
      <c r="AA48" s="3">
        <f>VLOOKUP(Z48,gp,2,0)</f>
        <v>0.8</v>
      </c>
      <c r="AB48" s="3">
        <v>1</v>
      </c>
      <c r="AC48" s="3" t="str">
        <f>VLOOKUP(AB48,gr50.0,2,1)</f>
        <v>E</v>
      </c>
      <c r="AD48" s="3">
        <f>VLOOKUP(AC48,gp,2,0)</f>
        <v>0.8</v>
      </c>
      <c r="AE48" s="5">
        <f>D48+G48+J48+M48+S48+V48+AB48+P48+Y48</f>
        <v>22</v>
      </c>
      <c r="AF48" s="3">
        <f>ROUND(AVERAGE(F48,I48,L48,O48,U48,X48,AD48,AA48,R48),2)</f>
        <v>0.8</v>
      </c>
      <c r="AG48" s="3" t="str">
        <f>IF(AND(F48&gt;=1.6,I48&gt;=1.6,L48&gt;=1.6,O48&gt;=1.6,U48&gt;=1.6,X48&gt;=1.6,AD48&gt;=1.6,R48&gt;=1.6,AA48&gt;=1.6),"Good",IF(OR(F48=0,I48=0,L48=0,O48=0,U48=0,X48=0,AD48=0,R48=0,AA48=0),"ABS","Poor"))</f>
        <v>Poor</v>
      </c>
      <c r="AH48" s="3">
        <f>IF(AG48="ABS",0,IF(AI48&gt;0,AK48,MAX(goodrank)+AL48))</f>
        <v>33</v>
      </c>
      <c r="AI48" s="3">
        <f>IF(AG48="Good",AF48,0)</f>
        <v>0</v>
      </c>
      <c r="AJ48" s="3">
        <f>IF(AG48="Poor",AF48,0)</f>
        <v>0.8</v>
      </c>
      <c r="AK48" s="6">
        <f>IF(AI48=0,0,SUMPRODUCT((AI48&lt;=Good)/COUNTIF(Good,Good)))</f>
        <v>0</v>
      </c>
      <c r="AL48" s="6">
        <f>IF(AJ48=0,0,SUMPRODUCT((AJ48&lt;=Poor)/COUNTIF(Poor,Poor)))</f>
        <v>27.999999999999996</v>
      </c>
    </row>
    <row r="49" spans="1:38" x14ac:dyDescent="0.25">
      <c r="A49" s="3">
        <v>41</v>
      </c>
      <c r="B49" s="3" t="str">
        <f>VLOOKUP($A49,six,2,0)</f>
        <v>Pramis Mahato</v>
      </c>
      <c r="C49" s="3" t="str">
        <f>VLOOKUP($A49,six,3,0)</f>
        <v>A</v>
      </c>
      <c r="D49" s="3">
        <v>6</v>
      </c>
      <c r="E49" s="3" t="str">
        <f>VLOOKUP(D49,gr37.5,2,1)</f>
        <v>E</v>
      </c>
      <c r="F49" s="3">
        <f>VLOOKUP(E49,gp,2,0)</f>
        <v>0.8</v>
      </c>
      <c r="G49" s="3">
        <v>9</v>
      </c>
      <c r="H49" s="3" t="str">
        <f>VLOOKUP(G49,gr50.0,2,1)</f>
        <v>E</v>
      </c>
      <c r="I49" s="3">
        <f>VLOOKUP(H49,gp,2,0)</f>
        <v>0.8</v>
      </c>
      <c r="J49" s="3">
        <v>1</v>
      </c>
      <c r="K49" s="3" t="str">
        <f>VLOOKUP(J49,gr50.0,2,1)</f>
        <v>E</v>
      </c>
      <c r="L49" s="3">
        <f>VLOOKUP(K49,gp,2,0)</f>
        <v>0.8</v>
      </c>
      <c r="M49" s="3">
        <v>1</v>
      </c>
      <c r="N49" s="3" t="str">
        <f>VLOOKUP(M49,gr37.5,2,1)</f>
        <v>E</v>
      </c>
      <c r="O49" s="3">
        <f>VLOOKUP(N49,gp,2,0)</f>
        <v>0.8</v>
      </c>
      <c r="P49" s="3">
        <v>2</v>
      </c>
      <c r="Q49" s="3" t="str">
        <f>VLOOKUP(P49,gr50.0,2,1)</f>
        <v>E</v>
      </c>
      <c r="R49" s="3">
        <f>VLOOKUP(Q49,gp,2,0)</f>
        <v>0.8</v>
      </c>
      <c r="S49" s="3">
        <v>2</v>
      </c>
      <c r="T49" s="3" t="str">
        <f>VLOOKUP(S49,gr30.0,2,1)</f>
        <v>E</v>
      </c>
      <c r="U49" s="3">
        <f>VLOOKUP(T49,gp,2,0)</f>
        <v>0.8</v>
      </c>
      <c r="V49" s="3">
        <v>1</v>
      </c>
      <c r="W49" s="3" t="str">
        <f>VLOOKUP(V49,gr25.0,2,1)</f>
        <v>E</v>
      </c>
      <c r="X49" s="3">
        <f>VLOOKUP(W49,gp,2,0)</f>
        <v>0.8</v>
      </c>
      <c r="Y49" s="3">
        <v>7</v>
      </c>
      <c r="Z49" s="3" t="str">
        <f>VLOOKUP(Y49,gr50.0,2,1)</f>
        <v>E</v>
      </c>
      <c r="AA49" s="3">
        <f>VLOOKUP(Z49,gp,2,0)</f>
        <v>0.8</v>
      </c>
      <c r="AB49" s="3">
        <v>1</v>
      </c>
      <c r="AC49" s="3" t="str">
        <f>VLOOKUP(AB49,gr50.0,2,1)</f>
        <v>E</v>
      </c>
      <c r="AD49" s="3">
        <f>VLOOKUP(AC49,gp,2,0)</f>
        <v>0.8</v>
      </c>
      <c r="AE49" s="5">
        <f>D49+G49+J49+M49+S49+V49+AB49+P49+Y49</f>
        <v>30</v>
      </c>
      <c r="AF49" s="3">
        <f>ROUND(AVERAGE(F49,I49,L49,O49,U49,X49,AD49,AA49,R49),2)</f>
        <v>0.8</v>
      </c>
      <c r="AG49" s="3" t="str">
        <f>IF(AND(F49&gt;=1.6,I49&gt;=1.6,L49&gt;=1.6,O49&gt;=1.6,U49&gt;=1.6,X49&gt;=1.6,AD49&gt;=1.6,R49&gt;=1.6,AA49&gt;=1.6),"Good",IF(OR(F49=0,I49=0,L49=0,O49=0,U49=0,X49=0,AD49=0,R49=0,AA49=0),"ABS","Poor"))</f>
        <v>Poor</v>
      </c>
      <c r="AH49" s="3">
        <f>IF(AG49="ABS",0,IF(AI49&gt;0,AK49,MAX(goodrank)+AL49))</f>
        <v>33</v>
      </c>
      <c r="AI49" s="3">
        <f>IF(AG49="Good",AF49,0)</f>
        <v>0</v>
      </c>
      <c r="AJ49" s="3">
        <f>IF(AG49="Poor",AF49,0)</f>
        <v>0.8</v>
      </c>
      <c r="AK49" s="6">
        <f>IF(AI49=0,0,SUMPRODUCT((AI49&lt;=Good)/COUNTIF(Good,Good)))</f>
        <v>0</v>
      </c>
      <c r="AL49" s="6">
        <f>IF(AJ49=0,0,SUMPRODUCT((AJ49&lt;=Poor)/COUNTIF(Poor,Poor)))</f>
        <v>27.999999999999996</v>
      </c>
    </row>
    <row r="50" spans="1:38" x14ac:dyDescent="0.25">
      <c r="A50" s="3">
        <v>42</v>
      </c>
      <c r="B50" s="3" t="str">
        <f>VLOOKUP($A50,six,2,0)</f>
        <v>Pratigya Mahato</v>
      </c>
      <c r="C50" s="3" t="str">
        <f>VLOOKUP($A50,six,3,0)</f>
        <v>B</v>
      </c>
      <c r="D50" s="3">
        <v>23</v>
      </c>
      <c r="E50" s="3" t="str">
        <f>VLOOKUP(D50,gr37.5,2,1)</f>
        <v>B</v>
      </c>
      <c r="F50" s="3">
        <f>VLOOKUP(E50,gp,2,0)</f>
        <v>2.8</v>
      </c>
      <c r="G50" s="3">
        <v>30</v>
      </c>
      <c r="H50" s="3" t="str">
        <f>VLOOKUP(G50,gr50.0,2,1)</f>
        <v>B</v>
      </c>
      <c r="I50" s="3">
        <f>VLOOKUP(H50,gp,2,0)</f>
        <v>2.8</v>
      </c>
      <c r="J50" s="3">
        <v>4</v>
      </c>
      <c r="K50" s="3" t="str">
        <f>VLOOKUP(J50,gr50.0,2,1)</f>
        <v>E</v>
      </c>
      <c r="L50" s="3">
        <f>VLOOKUP(K50,gp,2,0)</f>
        <v>0.8</v>
      </c>
      <c r="M50" s="3">
        <v>9</v>
      </c>
      <c r="N50" s="3" t="str">
        <f>VLOOKUP(M50,gr37.5,2,1)</f>
        <v>D</v>
      </c>
      <c r="O50" s="3">
        <f>VLOOKUP(N50,gp,2,0)</f>
        <v>1.2</v>
      </c>
      <c r="P50" s="3">
        <v>26</v>
      </c>
      <c r="Q50" s="3" t="str">
        <f>VLOOKUP(P50,gr50.0,2,1)</f>
        <v>C+</v>
      </c>
      <c r="R50" s="3">
        <f>VLOOKUP(Q50,gp,2,0)</f>
        <v>2.4</v>
      </c>
      <c r="S50" s="3">
        <v>17</v>
      </c>
      <c r="T50" s="3" t="str">
        <f>VLOOKUP(S50,gr30.0,2,1)</f>
        <v>C+</v>
      </c>
      <c r="U50" s="3">
        <f>VLOOKUP(T50,gp,2,0)</f>
        <v>2.4</v>
      </c>
      <c r="V50" s="3">
        <v>10</v>
      </c>
      <c r="W50" s="3" t="str">
        <f>VLOOKUP(V50,gr25.0,2,1)</f>
        <v>C</v>
      </c>
      <c r="X50" s="3">
        <f>VLOOKUP(W50,gp,2,0)</f>
        <v>2</v>
      </c>
      <c r="Y50" s="3">
        <v>20</v>
      </c>
      <c r="Z50" s="3" t="str">
        <f>VLOOKUP(Y50,gr50.0,2,1)</f>
        <v>C</v>
      </c>
      <c r="AA50" s="3">
        <f>VLOOKUP(Z50,gp,2,0)</f>
        <v>2</v>
      </c>
      <c r="AB50" s="3">
        <v>22</v>
      </c>
      <c r="AC50" s="3" t="str">
        <f>VLOOKUP(AB50,gr50.0,2,1)</f>
        <v>C</v>
      </c>
      <c r="AD50" s="3">
        <f>VLOOKUP(AC50,gp,2,0)</f>
        <v>2</v>
      </c>
      <c r="AE50" s="5">
        <f>D50+G50+J50+M50+S50+V50+AB50+P50+Y50</f>
        <v>161</v>
      </c>
      <c r="AF50" s="3">
        <f>ROUND(AVERAGE(F50,I50,L50,O50,U50,X50,AD50,AA50,R50),2)</f>
        <v>2.04</v>
      </c>
      <c r="AG50" s="3" t="str">
        <f>IF(AND(F50&gt;=1.6,I50&gt;=1.6,L50&gt;=1.6,O50&gt;=1.6,U50&gt;=1.6,X50&gt;=1.6,AD50&gt;=1.6,R50&gt;=1.6,AA50&gt;=1.6),"Good",IF(OR(F50=0,I50=0,L50=0,O50=0,U50=0,X50=0,AD50=0,R50=0,AA50=0),"ABS","Poor"))</f>
        <v>Poor</v>
      </c>
      <c r="AH50" s="3">
        <f>IF(AG50="ABS",0,IF(AI50&gt;0,AK50,MAX(goodrank)+AL50))</f>
        <v>9</v>
      </c>
      <c r="AI50" s="3">
        <f>IF(AG50="Good",AF50,0)</f>
        <v>0</v>
      </c>
      <c r="AJ50" s="3">
        <f>IF(AG50="Poor",AF50,0)</f>
        <v>2.04</v>
      </c>
      <c r="AK50" s="6">
        <f>IF(AI50=0,0,SUMPRODUCT((AI50&lt;=Good)/COUNTIF(Good,Good)))</f>
        <v>0</v>
      </c>
      <c r="AL50" s="6">
        <f>IF(AJ50=0,0,SUMPRODUCT((AJ50&lt;=Poor)/COUNTIF(Poor,Poor)))</f>
        <v>4</v>
      </c>
    </row>
    <row r="51" spans="1:38" x14ac:dyDescent="0.25">
      <c r="A51" s="3">
        <v>43</v>
      </c>
      <c r="B51" s="3" t="str">
        <f>VLOOKUP($A51,six,2,0)</f>
        <v>Sandhya Pawe</v>
      </c>
      <c r="C51" s="3" t="str">
        <f>VLOOKUP($A51,six,3,0)</f>
        <v>B</v>
      </c>
      <c r="D51" s="3">
        <v>20</v>
      </c>
      <c r="E51" s="3" t="str">
        <f>VLOOKUP(D51,gr37.5,2,1)</f>
        <v>C+</v>
      </c>
      <c r="F51" s="3">
        <f>VLOOKUP(E51,gp,2,0)</f>
        <v>2.4</v>
      </c>
      <c r="G51" s="3">
        <v>18</v>
      </c>
      <c r="H51" s="3" t="str">
        <f>VLOOKUP(G51,gr50.0,2,1)</f>
        <v>D+</v>
      </c>
      <c r="I51" s="3">
        <f>VLOOKUP(H51,gp,2,0)</f>
        <v>1.6</v>
      </c>
      <c r="J51" s="3">
        <v>8</v>
      </c>
      <c r="K51" s="3" t="str">
        <f>VLOOKUP(J51,gr50.0,2,1)</f>
        <v>E</v>
      </c>
      <c r="L51" s="3">
        <f>VLOOKUP(K51,gp,2,0)</f>
        <v>0.8</v>
      </c>
      <c r="M51" s="3">
        <v>14</v>
      </c>
      <c r="N51" s="3" t="str">
        <f>VLOOKUP(M51,gr37.5,2,1)</f>
        <v>D+</v>
      </c>
      <c r="O51" s="3">
        <f>VLOOKUP(N51,gp,2,0)</f>
        <v>1.6</v>
      </c>
      <c r="P51" s="3">
        <v>22</v>
      </c>
      <c r="Q51" s="3" t="str">
        <f>VLOOKUP(P51,gr50.0,2,1)</f>
        <v>C</v>
      </c>
      <c r="R51" s="3">
        <f>VLOOKUP(Q51,gp,2,0)</f>
        <v>2</v>
      </c>
      <c r="S51" s="3">
        <v>20</v>
      </c>
      <c r="T51" s="3" t="str">
        <f>VLOOKUP(S51,gr30.0,2,1)</f>
        <v>B</v>
      </c>
      <c r="U51" s="3">
        <f>VLOOKUP(T51,gp,2,0)</f>
        <v>2.8</v>
      </c>
      <c r="V51" s="3">
        <v>10</v>
      </c>
      <c r="W51" s="3" t="str">
        <f>VLOOKUP(V51,gr25.0,2,1)</f>
        <v>C</v>
      </c>
      <c r="X51" s="3">
        <f>VLOOKUP(W51,gp,2,0)</f>
        <v>2</v>
      </c>
      <c r="Y51" s="3">
        <v>34</v>
      </c>
      <c r="Z51" s="3" t="str">
        <f>VLOOKUP(Y51,gr50.0,2,1)</f>
        <v>B</v>
      </c>
      <c r="AA51" s="3">
        <f>VLOOKUP(Z51,gp,2,0)</f>
        <v>2.8</v>
      </c>
      <c r="AB51" s="3">
        <v>22</v>
      </c>
      <c r="AC51" s="3" t="str">
        <f>VLOOKUP(AB51,gr50.0,2,1)</f>
        <v>C</v>
      </c>
      <c r="AD51" s="3">
        <f>VLOOKUP(AC51,gp,2,0)</f>
        <v>2</v>
      </c>
      <c r="AE51" s="5">
        <f>D51+G51+J51+M51+S51+V51+AB51+P51+Y51</f>
        <v>168</v>
      </c>
      <c r="AF51" s="3">
        <f>ROUND(AVERAGE(F51,I51,L51,O51,U51,X51,AD51,AA51,R51),2)</f>
        <v>2</v>
      </c>
      <c r="AG51" s="3" t="str">
        <f>IF(AND(F51&gt;=1.6,I51&gt;=1.6,L51&gt;=1.6,O51&gt;=1.6,U51&gt;=1.6,X51&gt;=1.6,AD51&gt;=1.6,R51&gt;=1.6,AA51&gt;=1.6),"Good",IF(OR(F51=0,I51=0,L51=0,O51=0,U51=0,X51=0,AD51=0,R51=0,AA51=0),"ABS","Poor"))</f>
        <v>Poor</v>
      </c>
      <c r="AH51" s="3">
        <f>IF(AG51="ABS",0,IF(AI51&gt;0,AK51,MAX(goodrank)+AL51))</f>
        <v>10</v>
      </c>
      <c r="AI51" s="3">
        <f>IF(AG51="Good",AF51,0)</f>
        <v>0</v>
      </c>
      <c r="AJ51" s="3">
        <f>IF(AG51="Poor",AF51,0)</f>
        <v>2</v>
      </c>
      <c r="AK51" s="6">
        <f>IF(AI51=0,0,SUMPRODUCT((AI51&lt;=Good)/COUNTIF(Good,Good)))</f>
        <v>0</v>
      </c>
      <c r="AL51" s="6">
        <f>IF(AJ51=0,0,SUMPRODUCT((AJ51&lt;=Poor)/COUNTIF(Poor,Poor)))</f>
        <v>5</v>
      </c>
    </row>
    <row r="52" spans="1:38" x14ac:dyDescent="0.25">
      <c r="A52" s="3">
        <v>44</v>
      </c>
      <c r="B52" s="3" t="str">
        <f>VLOOKUP($A52,six,2,0)</f>
        <v>Prabin Mahato</v>
      </c>
      <c r="C52" s="3" t="str">
        <f>VLOOKUP($A52,six,3,0)</f>
        <v>B</v>
      </c>
      <c r="D52" s="3">
        <v>12</v>
      </c>
      <c r="E52" s="3" t="str">
        <f>VLOOKUP(D52,gr37.5,2,1)</f>
        <v>D+</v>
      </c>
      <c r="F52" s="3">
        <f>VLOOKUP(E52,gp,2,0)</f>
        <v>1.6</v>
      </c>
      <c r="G52" s="3">
        <v>10</v>
      </c>
      <c r="H52" s="3" t="str">
        <f>VLOOKUP(G52,gr50.0,2,1)</f>
        <v>D</v>
      </c>
      <c r="I52" s="3">
        <f>VLOOKUP(H52,gp,2,0)</f>
        <v>1.2</v>
      </c>
      <c r="J52" s="3">
        <v>12</v>
      </c>
      <c r="K52" s="3" t="str">
        <f>VLOOKUP(J52,gr50.0,2,1)</f>
        <v>D</v>
      </c>
      <c r="L52" s="3">
        <f>VLOOKUP(K52,gp,2,0)</f>
        <v>1.2</v>
      </c>
      <c r="M52" s="3">
        <v>2</v>
      </c>
      <c r="N52" s="3" t="str">
        <f>VLOOKUP(M52,gr37.5,2,1)</f>
        <v>E</v>
      </c>
      <c r="O52" s="3">
        <f>VLOOKUP(N52,gp,2,0)</f>
        <v>0.8</v>
      </c>
      <c r="P52" s="3">
        <v>6</v>
      </c>
      <c r="Q52" s="3" t="str">
        <f>VLOOKUP(P52,gr50.0,2,1)</f>
        <v>E</v>
      </c>
      <c r="R52" s="3">
        <f>VLOOKUP(Q52,gp,2,0)</f>
        <v>0.8</v>
      </c>
      <c r="S52" s="3">
        <v>9</v>
      </c>
      <c r="T52" s="3" t="str">
        <f>VLOOKUP(S52,gr30.0,2,1)</f>
        <v>D+</v>
      </c>
      <c r="U52" s="3">
        <f>VLOOKUP(T52,gp,2,0)</f>
        <v>1.6</v>
      </c>
      <c r="V52" s="3">
        <v>10</v>
      </c>
      <c r="W52" s="3" t="str">
        <f>VLOOKUP(V52,gr25.0,2,1)</f>
        <v>C</v>
      </c>
      <c r="X52" s="3">
        <f>VLOOKUP(W52,gp,2,0)</f>
        <v>2</v>
      </c>
      <c r="Y52" s="3">
        <v>8</v>
      </c>
      <c r="Z52" s="3" t="str">
        <f>VLOOKUP(Y52,gr50.0,2,1)</f>
        <v>E</v>
      </c>
      <c r="AA52" s="3">
        <f>VLOOKUP(Z52,gp,2,0)</f>
        <v>0.8</v>
      </c>
      <c r="AB52" s="3">
        <v>16</v>
      </c>
      <c r="AC52" s="3" t="str">
        <f>VLOOKUP(AB52,gr50.0,2,1)</f>
        <v>D+</v>
      </c>
      <c r="AD52" s="3">
        <f>VLOOKUP(AC52,gp,2,0)</f>
        <v>1.6</v>
      </c>
      <c r="AE52" s="5">
        <f>D52+G52+J52+M52+S52+V52+AB52+P52+Y52</f>
        <v>85</v>
      </c>
      <c r="AF52" s="3">
        <f>ROUND(AVERAGE(F52,I52,L52,O52,U52,X52,AD52,AA52,R52),2)</f>
        <v>1.29</v>
      </c>
      <c r="AG52" s="3" t="str">
        <f>IF(AND(F52&gt;=1.6,I52&gt;=1.6,L52&gt;=1.6,O52&gt;=1.6,U52&gt;=1.6,X52&gt;=1.6,AD52&gt;=1.6,R52&gt;=1.6,AA52&gt;=1.6),"Good",IF(OR(F52=0,I52=0,L52=0,O52=0,U52=0,X52=0,AD52=0,R52=0,AA52=0),"ABS","Poor"))</f>
        <v>Poor</v>
      </c>
      <c r="AH52" s="3">
        <f>IF(AG52="ABS",0,IF(AI52&gt;0,AK52,MAX(goodrank)+AL52))</f>
        <v>23</v>
      </c>
      <c r="AI52" s="3">
        <f>IF(AG52="Good",AF52,0)</f>
        <v>0</v>
      </c>
      <c r="AJ52" s="3">
        <f>IF(AG52="Poor",AF52,0)</f>
        <v>1.29</v>
      </c>
      <c r="AK52" s="6">
        <f>IF(AI52=0,0,SUMPRODUCT((AI52&lt;=Good)/COUNTIF(Good,Good)))</f>
        <v>0</v>
      </c>
      <c r="AL52" s="6">
        <f>IF(AJ52=0,0,SUMPRODUCT((AJ52&lt;=Poor)/COUNTIF(Poor,Poor)))</f>
        <v>18</v>
      </c>
    </row>
    <row r="53" spans="1:38" x14ac:dyDescent="0.25">
      <c r="A53" s="3">
        <v>45</v>
      </c>
      <c r="B53" s="3" t="str">
        <f>VLOOKUP($A53,six,2,0)</f>
        <v>Jyoti Majhi</v>
      </c>
      <c r="C53" s="3" t="str">
        <f>VLOOKUP($A53,six,3,0)</f>
        <v>B</v>
      </c>
      <c r="D53" s="3">
        <v>16</v>
      </c>
      <c r="E53" s="3" t="str">
        <f>VLOOKUP(D53,gr37.5,2,1)</f>
        <v>C</v>
      </c>
      <c r="F53" s="3">
        <f>VLOOKUP(E53,gp,2,0)</f>
        <v>2</v>
      </c>
      <c r="G53" s="3">
        <v>25</v>
      </c>
      <c r="H53" s="3" t="str">
        <f>VLOOKUP(G53,gr50.0,2,1)</f>
        <v>C+</v>
      </c>
      <c r="I53" s="3">
        <f>VLOOKUP(H53,gp,2,0)</f>
        <v>2.4</v>
      </c>
      <c r="J53" s="3">
        <v>12</v>
      </c>
      <c r="K53" s="3" t="str">
        <f>VLOOKUP(J53,gr50.0,2,1)</f>
        <v>D</v>
      </c>
      <c r="L53" s="3">
        <f>VLOOKUP(K53,gp,2,0)</f>
        <v>1.2</v>
      </c>
      <c r="M53" s="3">
        <v>3</v>
      </c>
      <c r="N53" s="3" t="str">
        <f>VLOOKUP(M53,gr37.5,2,1)</f>
        <v>E</v>
      </c>
      <c r="O53" s="3">
        <f>VLOOKUP(N53,gp,2,0)</f>
        <v>0.8</v>
      </c>
      <c r="P53" s="3">
        <v>20</v>
      </c>
      <c r="Q53" s="3" t="str">
        <f>VLOOKUP(P53,gr50.0,2,1)</f>
        <v>C</v>
      </c>
      <c r="R53" s="3">
        <f>VLOOKUP(Q53,gp,2,0)</f>
        <v>2</v>
      </c>
      <c r="S53" s="3">
        <v>15</v>
      </c>
      <c r="T53" s="3" t="str">
        <f>VLOOKUP(S53,gr30.0,2,1)</f>
        <v>C+</v>
      </c>
      <c r="U53" s="3">
        <f>VLOOKUP(T53,gp,2,0)</f>
        <v>2.4</v>
      </c>
      <c r="V53" s="3">
        <v>11</v>
      </c>
      <c r="W53" s="3" t="str">
        <f>VLOOKUP(V53,gr25.0,2,1)</f>
        <v>C</v>
      </c>
      <c r="X53" s="3">
        <f>VLOOKUP(W53,gp,2,0)</f>
        <v>2</v>
      </c>
      <c r="Y53" s="3">
        <v>23</v>
      </c>
      <c r="Z53" s="3" t="str">
        <f>VLOOKUP(Y53,gr50.0,2,1)</f>
        <v>C</v>
      </c>
      <c r="AA53" s="3">
        <f>VLOOKUP(Z53,gp,2,0)</f>
        <v>2</v>
      </c>
      <c r="AB53" s="3">
        <v>25</v>
      </c>
      <c r="AC53" s="3" t="str">
        <f>VLOOKUP(AB53,gr50.0,2,1)</f>
        <v>C+</v>
      </c>
      <c r="AD53" s="3">
        <f>VLOOKUP(AC53,gp,2,0)</f>
        <v>2.4</v>
      </c>
      <c r="AE53" s="5">
        <f>D53+G53+J53+M53+S53+V53+AB53+P53+Y53</f>
        <v>150</v>
      </c>
      <c r="AF53" s="3">
        <f>ROUND(AVERAGE(F53,I53,L53,O53,U53,X53,AD53,AA53,R53),2)</f>
        <v>1.91</v>
      </c>
      <c r="AG53" s="3" t="str">
        <f>IF(AND(F53&gt;=1.6,I53&gt;=1.6,L53&gt;=1.6,O53&gt;=1.6,U53&gt;=1.6,X53&gt;=1.6,AD53&gt;=1.6,R53&gt;=1.6,AA53&gt;=1.6),"Good",IF(OR(F53=0,I53=0,L53=0,O53=0,U53=0,X53=0,AD53=0,R53=0,AA53=0),"ABS","Poor"))</f>
        <v>Poor</v>
      </c>
      <c r="AH53" s="3">
        <f>IF(AG53="ABS",0,IF(AI53&gt;0,AK53,MAX(goodrank)+AL53))</f>
        <v>12</v>
      </c>
      <c r="AI53" s="3">
        <f>IF(AG53="Good",AF53,0)</f>
        <v>0</v>
      </c>
      <c r="AJ53" s="3">
        <f>IF(AG53="Poor",AF53,0)</f>
        <v>1.91</v>
      </c>
      <c r="AK53" s="6">
        <f>IF(AI53=0,0,SUMPRODUCT((AI53&lt;=Good)/COUNTIF(Good,Good)))</f>
        <v>0</v>
      </c>
      <c r="AL53" s="6">
        <f>IF(AJ53=0,0,SUMPRODUCT((AJ53&lt;=Poor)/COUNTIF(Poor,Poor)))</f>
        <v>6.9999999999999991</v>
      </c>
    </row>
    <row r="54" spans="1:38" x14ac:dyDescent="0.25">
      <c r="A54" s="3">
        <v>46</v>
      </c>
      <c r="B54" s="3" t="str">
        <f>VLOOKUP($A54,six,2,0)</f>
        <v>Rachana Bot</v>
      </c>
      <c r="C54" s="3" t="str">
        <f>VLOOKUP($A54,six,3,0)</f>
        <v>B</v>
      </c>
      <c r="D54" s="3">
        <v>26</v>
      </c>
      <c r="E54" s="3" t="str">
        <f>VLOOKUP(D54,gr37.5,2,1)</f>
        <v>B</v>
      </c>
      <c r="F54" s="3">
        <f>VLOOKUP(E54,gp,2,0)</f>
        <v>2.8</v>
      </c>
      <c r="G54" s="3">
        <v>34</v>
      </c>
      <c r="H54" s="3" t="str">
        <f>VLOOKUP(G54,gr50.0,2,1)</f>
        <v>B</v>
      </c>
      <c r="I54" s="3">
        <f>VLOOKUP(H54,gp,2,0)</f>
        <v>2.8</v>
      </c>
      <c r="J54" s="3">
        <v>31</v>
      </c>
      <c r="K54" s="3" t="str">
        <f>VLOOKUP(J54,gr50.0,2,1)</f>
        <v>B</v>
      </c>
      <c r="L54" s="3">
        <f>VLOOKUP(K54,gp,2,0)</f>
        <v>2.8</v>
      </c>
      <c r="M54" s="3">
        <v>31</v>
      </c>
      <c r="N54" s="3" t="str">
        <f>VLOOKUP(M54,gr37.5,2,1)</f>
        <v>A</v>
      </c>
      <c r="O54" s="3">
        <f>VLOOKUP(N54,gp,2,0)</f>
        <v>3.6</v>
      </c>
      <c r="P54" s="3">
        <v>30</v>
      </c>
      <c r="Q54" s="3" t="str">
        <f>VLOOKUP(P54,gr50.0,2,1)</f>
        <v>B</v>
      </c>
      <c r="R54" s="3">
        <f>VLOOKUP(Q54,gp,2,0)</f>
        <v>2.8</v>
      </c>
      <c r="S54" s="3">
        <v>26</v>
      </c>
      <c r="T54" s="3" t="str">
        <f>VLOOKUP(S54,gr30.0,2,1)</f>
        <v>A</v>
      </c>
      <c r="U54" s="3">
        <f>VLOOKUP(T54,gp,2,0)</f>
        <v>3.6</v>
      </c>
      <c r="V54" s="3">
        <v>14</v>
      </c>
      <c r="W54" s="3" t="str">
        <f>VLOOKUP(V54,gr25.0,2,1)</f>
        <v>C+</v>
      </c>
      <c r="X54" s="3">
        <f>VLOOKUP(W54,gp,2,0)</f>
        <v>2.4</v>
      </c>
      <c r="Y54" s="3">
        <v>40</v>
      </c>
      <c r="Z54" s="3" t="str">
        <f>VLOOKUP(Y54,gr50.0,2,1)</f>
        <v>A</v>
      </c>
      <c r="AA54" s="3">
        <f>VLOOKUP(Z54,gp,2,0)</f>
        <v>3.6</v>
      </c>
      <c r="AB54" s="3">
        <v>34</v>
      </c>
      <c r="AC54" s="3" t="str">
        <f>VLOOKUP(AB54,gr50.0,2,1)</f>
        <v>B</v>
      </c>
      <c r="AD54" s="3">
        <f>VLOOKUP(AC54,gp,2,0)</f>
        <v>2.8</v>
      </c>
      <c r="AE54" s="5">
        <f>D54+G54+J54+M54+S54+V54+AB54+P54+Y54</f>
        <v>266</v>
      </c>
      <c r="AF54" s="3">
        <f>ROUND(AVERAGE(F54,I54,L54,O54,U54,X54,AD54,AA54,R54),2)</f>
        <v>3.02</v>
      </c>
      <c r="AG54" s="3" t="str">
        <f>IF(AND(F54&gt;=1.6,I54&gt;=1.6,L54&gt;=1.6,O54&gt;=1.6,U54&gt;=1.6,X54&gt;=1.6,AD54&gt;=1.6,R54&gt;=1.6,AA54&gt;=1.6),"Good",IF(OR(F54=0,I54=0,L54=0,O54=0,U54=0,X54=0,AD54=0,R54=0,AA54=0),"ABS","Poor"))</f>
        <v>Good</v>
      </c>
      <c r="AH54" s="3">
        <f>IF(AG54="ABS",0,IF(AI54&gt;0,AK54,MAX(goodrank)+AL54))</f>
        <v>2</v>
      </c>
      <c r="AI54" s="3">
        <f>IF(AG54="Good",AF54,0)</f>
        <v>3.02</v>
      </c>
      <c r="AJ54" s="3">
        <f>IF(AG54="Poor",AF54,0)</f>
        <v>0</v>
      </c>
      <c r="AK54" s="6">
        <f>IF(AI54=0,0,SUMPRODUCT((AI54&lt;=Good)/COUNTIF(Good,Good)))</f>
        <v>2</v>
      </c>
      <c r="AL54" s="6">
        <f>IF(AJ54=0,0,SUMPRODUCT((AJ54&lt;=Poor)/COUNTIF(Poor,Poor)))</f>
        <v>0</v>
      </c>
    </row>
    <row r="55" spans="1:38" x14ac:dyDescent="0.25">
      <c r="A55" s="3">
        <v>47</v>
      </c>
      <c r="B55" s="3" t="str">
        <f>VLOOKUP($A55,six,2,0)</f>
        <v>Manisha Nepali</v>
      </c>
      <c r="C55" s="3" t="str">
        <f>VLOOKUP($A55,six,3,0)</f>
        <v>B</v>
      </c>
      <c r="D55" s="3">
        <v>19</v>
      </c>
      <c r="E55" s="3" t="str">
        <f>VLOOKUP(D55,gr37.5,2,1)</f>
        <v>C+</v>
      </c>
      <c r="F55" s="3">
        <f>VLOOKUP(E55,gp,2,0)</f>
        <v>2.4</v>
      </c>
      <c r="G55" s="3">
        <v>13</v>
      </c>
      <c r="H55" s="3" t="str">
        <f>VLOOKUP(G55,gr50.0,2,1)</f>
        <v>D</v>
      </c>
      <c r="I55" s="3">
        <f>VLOOKUP(H55,gp,2,0)</f>
        <v>1.2</v>
      </c>
      <c r="J55" s="3">
        <v>8</v>
      </c>
      <c r="K55" s="3" t="str">
        <f>VLOOKUP(J55,gr50.0,2,1)</f>
        <v>E</v>
      </c>
      <c r="L55" s="3">
        <f>VLOOKUP(K55,gp,2,0)</f>
        <v>0.8</v>
      </c>
      <c r="M55" s="3">
        <v>9</v>
      </c>
      <c r="N55" s="3" t="str">
        <f>VLOOKUP(M55,gr37.5,2,1)</f>
        <v>D</v>
      </c>
      <c r="O55" s="3">
        <f>VLOOKUP(N55,gp,2,0)</f>
        <v>1.2</v>
      </c>
      <c r="P55" s="3">
        <v>25</v>
      </c>
      <c r="Q55" s="3" t="str">
        <f>VLOOKUP(P55,gr50.0,2,1)</f>
        <v>C+</v>
      </c>
      <c r="R55" s="3">
        <f>VLOOKUP(Q55,gp,2,0)</f>
        <v>2.4</v>
      </c>
      <c r="S55" s="3">
        <v>21</v>
      </c>
      <c r="T55" s="3" t="str">
        <f>VLOOKUP(S55,gr30.0,2,1)</f>
        <v>B+</v>
      </c>
      <c r="U55" s="3">
        <f>VLOOKUP(T55,gp,2,0)</f>
        <v>3.2</v>
      </c>
      <c r="V55" s="3">
        <v>21</v>
      </c>
      <c r="W55" s="3" t="str">
        <f>VLOOKUP(V55,gr25.0,2,1)</f>
        <v>A</v>
      </c>
      <c r="X55" s="3">
        <f>VLOOKUP(W55,gp,2,0)</f>
        <v>3.6</v>
      </c>
      <c r="Y55" s="3">
        <v>25</v>
      </c>
      <c r="Z55" s="3" t="str">
        <f>VLOOKUP(Y55,gr50.0,2,1)</f>
        <v>C+</v>
      </c>
      <c r="AA55" s="3">
        <f>VLOOKUP(Z55,gp,2,0)</f>
        <v>2.4</v>
      </c>
      <c r="AB55" s="3">
        <v>22</v>
      </c>
      <c r="AC55" s="3" t="str">
        <f>VLOOKUP(AB55,gr50.0,2,1)</f>
        <v>C</v>
      </c>
      <c r="AD55" s="3">
        <f>VLOOKUP(AC55,gp,2,0)</f>
        <v>2</v>
      </c>
      <c r="AE55" s="5">
        <f>D55+G55+J55+M55+S55+V55+AB55+P55+Y55</f>
        <v>163</v>
      </c>
      <c r="AF55" s="3">
        <f>ROUND(AVERAGE(F55,I55,L55,O55,U55,X55,AD55,AA55,R55),2)</f>
        <v>2.13</v>
      </c>
      <c r="AG55" s="3" t="str">
        <f>IF(AND(F55&gt;=1.6,I55&gt;=1.6,L55&gt;=1.6,O55&gt;=1.6,U55&gt;=1.6,X55&gt;=1.6,AD55&gt;=1.6,R55&gt;=1.6,AA55&gt;=1.6),"Good",IF(OR(F55=0,I55=0,L55=0,O55=0,U55=0,X55=0,AD55=0,R55=0,AA55=0),"ABS","Poor"))</f>
        <v>Poor</v>
      </c>
      <c r="AH55" s="3">
        <f>IF(AG55="ABS",0,IF(AI55&gt;0,AK55,MAX(goodrank)+AL55))</f>
        <v>8</v>
      </c>
      <c r="AI55" s="3">
        <f>IF(AG55="Good",AF55,0)</f>
        <v>0</v>
      </c>
      <c r="AJ55" s="3">
        <f>IF(AG55="Poor",AF55,0)</f>
        <v>2.13</v>
      </c>
      <c r="AK55" s="6">
        <f>IF(AI55=0,0,SUMPRODUCT((AI55&lt;=Good)/COUNTIF(Good,Good)))</f>
        <v>0</v>
      </c>
      <c r="AL55" s="6">
        <f>IF(AJ55=0,0,SUMPRODUCT((AJ55&lt;=Poor)/COUNTIF(Poor,Poor)))</f>
        <v>3</v>
      </c>
    </row>
    <row r="56" spans="1:38" x14ac:dyDescent="0.25">
      <c r="A56" s="3">
        <v>48</v>
      </c>
      <c r="B56" s="3" t="str">
        <f>VLOOKUP($A56,six,2,0)</f>
        <v>Keshav Mahato</v>
      </c>
      <c r="C56" s="3" t="str">
        <f>VLOOKUP($A56,six,3,0)</f>
        <v>B</v>
      </c>
      <c r="D56" s="3">
        <v>10</v>
      </c>
      <c r="E56" s="3" t="str">
        <f>VLOOKUP(D56,gr37.5,2,1)</f>
        <v>D</v>
      </c>
      <c r="F56" s="3">
        <f>VLOOKUP(E56,gp,2,0)</f>
        <v>1.2</v>
      </c>
      <c r="G56" s="3">
        <v>10</v>
      </c>
      <c r="H56" s="3" t="str">
        <f>VLOOKUP(G56,gr50.0,2,1)</f>
        <v>D</v>
      </c>
      <c r="I56" s="3">
        <f>VLOOKUP(H56,gp,2,0)</f>
        <v>1.2</v>
      </c>
      <c r="J56" s="3">
        <v>8</v>
      </c>
      <c r="K56" s="3" t="str">
        <f>VLOOKUP(J56,gr50.0,2,1)</f>
        <v>E</v>
      </c>
      <c r="L56" s="3">
        <f>VLOOKUP(K56,gp,2,0)</f>
        <v>0.8</v>
      </c>
      <c r="M56" s="3">
        <v>1</v>
      </c>
      <c r="N56" s="3" t="str">
        <f>VLOOKUP(M56,gr37.5,2,1)</f>
        <v>E</v>
      </c>
      <c r="O56" s="3">
        <f>VLOOKUP(N56,gp,2,0)</f>
        <v>0.8</v>
      </c>
      <c r="P56" s="3">
        <v>7</v>
      </c>
      <c r="Q56" s="3" t="str">
        <f>VLOOKUP(P56,gr50.0,2,1)</f>
        <v>E</v>
      </c>
      <c r="R56" s="3">
        <f>VLOOKUP(Q56,gp,2,0)</f>
        <v>0.8</v>
      </c>
      <c r="S56" s="3">
        <v>4</v>
      </c>
      <c r="T56" s="3" t="str">
        <f>VLOOKUP(S56,gr30.0,2,1)</f>
        <v>E</v>
      </c>
      <c r="U56" s="3">
        <f>VLOOKUP(T56,gp,2,0)</f>
        <v>0.8</v>
      </c>
      <c r="V56" s="3">
        <v>3</v>
      </c>
      <c r="W56" s="3" t="str">
        <f>VLOOKUP(V56,gr25.0,2,1)</f>
        <v>E</v>
      </c>
      <c r="X56" s="3">
        <f>VLOOKUP(W56,gp,2,0)</f>
        <v>0.8</v>
      </c>
      <c r="Y56" s="3">
        <v>5</v>
      </c>
      <c r="Z56" s="3" t="str">
        <f>VLOOKUP(Y56,gr50.0,2,1)</f>
        <v>E</v>
      </c>
      <c r="AA56" s="3">
        <f>VLOOKUP(Z56,gp,2,0)</f>
        <v>0.8</v>
      </c>
      <c r="AB56" s="3">
        <v>3</v>
      </c>
      <c r="AC56" s="3" t="str">
        <f>VLOOKUP(AB56,gr50.0,2,1)</f>
        <v>E</v>
      </c>
      <c r="AD56" s="3">
        <f>VLOOKUP(AC56,gp,2,0)</f>
        <v>0.8</v>
      </c>
      <c r="AE56" s="5">
        <f>D56+G56+J56+M56+S56+V56+AB56+P56+Y56</f>
        <v>51</v>
      </c>
      <c r="AF56" s="3">
        <f>ROUND(AVERAGE(F56,I56,L56,O56,U56,X56,AD56,AA56,R56),2)</f>
        <v>0.89</v>
      </c>
      <c r="AG56" s="3" t="str">
        <f>IF(AND(F56&gt;=1.6,I56&gt;=1.6,L56&gt;=1.6,O56&gt;=1.6,U56&gt;=1.6,X56&gt;=1.6,AD56&gt;=1.6,R56&gt;=1.6,AA56&gt;=1.6),"Good",IF(OR(F56=0,I56=0,L56=0,O56=0,U56=0,X56=0,AD56=0,R56=0,AA56=0),"ABS","Poor"))</f>
        <v>Poor</v>
      </c>
      <c r="AH56" s="3">
        <f>IF(AG56="ABS",0,IF(AI56&gt;0,AK56,MAX(goodrank)+AL56))</f>
        <v>30.999999999999993</v>
      </c>
      <c r="AI56" s="3">
        <f>IF(AG56="Good",AF56,0)</f>
        <v>0</v>
      </c>
      <c r="AJ56" s="3">
        <f>IF(AG56="Poor",AF56,0)</f>
        <v>0.89</v>
      </c>
      <c r="AK56" s="6">
        <f>IF(AI56=0,0,SUMPRODUCT((AI56&lt;=Good)/COUNTIF(Good,Good)))</f>
        <v>0</v>
      </c>
      <c r="AL56" s="6">
        <f>IF(AJ56=0,0,SUMPRODUCT((AJ56&lt;=Poor)/COUNTIF(Poor,Poor)))</f>
        <v>25.999999999999993</v>
      </c>
    </row>
    <row r="57" spans="1:38" x14ac:dyDescent="0.25">
      <c r="A57" s="3">
        <v>49</v>
      </c>
      <c r="B57" s="3" t="str">
        <f>VLOOKUP($A57,six,2,0)</f>
        <v>Dipin Mahato</v>
      </c>
      <c r="C57" s="3" t="str">
        <f>VLOOKUP($A57,six,3,0)</f>
        <v>B</v>
      </c>
      <c r="D57" s="3">
        <v>12</v>
      </c>
      <c r="E57" s="3" t="str">
        <f>VLOOKUP(D57,gr37.5,2,1)</f>
        <v>D+</v>
      </c>
      <c r="F57" s="3">
        <f>VLOOKUP(E57,gp,2,0)</f>
        <v>1.6</v>
      </c>
      <c r="G57" s="3">
        <v>9</v>
      </c>
      <c r="H57" s="3" t="str">
        <f>VLOOKUP(G57,gr50.0,2,1)</f>
        <v>E</v>
      </c>
      <c r="I57" s="3">
        <f>VLOOKUP(H57,gp,2,0)</f>
        <v>0.8</v>
      </c>
      <c r="J57" s="3">
        <v>6</v>
      </c>
      <c r="K57" s="3" t="str">
        <f>VLOOKUP(J57,gr50.0,2,1)</f>
        <v>E</v>
      </c>
      <c r="L57" s="3">
        <f>VLOOKUP(K57,gp,2,0)</f>
        <v>0.8</v>
      </c>
      <c r="M57" s="3">
        <v>1</v>
      </c>
      <c r="N57" s="3" t="str">
        <f>VLOOKUP(M57,gr37.5,2,1)</f>
        <v>E</v>
      </c>
      <c r="O57" s="3">
        <f>VLOOKUP(N57,gp,2,0)</f>
        <v>0.8</v>
      </c>
      <c r="P57" s="3">
        <v>5</v>
      </c>
      <c r="Q57" s="3" t="str">
        <f>VLOOKUP(P57,gr50.0,2,1)</f>
        <v>E</v>
      </c>
      <c r="R57" s="3">
        <f>VLOOKUP(Q57,gp,2,0)</f>
        <v>0.8</v>
      </c>
      <c r="S57" s="3">
        <v>4</v>
      </c>
      <c r="T57" s="3" t="str">
        <f>VLOOKUP(S57,gr30.0,2,1)</f>
        <v>E</v>
      </c>
      <c r="U57" s="3">
        <f>VLOOKUP(T57,gp,2,0)</f>
        <v>0.8</v>
      </c>
      <c r="V57" s="3">
        <v>4</v>
      </c>
      <c r="W57" s="3" t="str">
        <f>VLOOKUP(V57,gr25.0,2,1)</f>
        <v>E</v>
      </c>
      <c r="X57" s="3">
        <f>VLOOKUP(W57,gp,2,0)</f>
        <v>0.8</v>
      </c>
      <c r="Y57" s="3">
        <v>10</v>
      </c>
      <c r="Z57" s="3" t="str">
        <f>VLOOKUP(Y57,gr50.0,2,1)</f>
        <v>D</v>
      </c>
      <c r="AA57" s="3">
        <f>VLOOKUP(Z57,gp,2,0)</f>
        <v>1.2</v>
      </c>
      <c r="AB57" s="3">
        <v>9</v>
      </c>
      <c r="AC57" s="3" t="str">
        <f>VLOOKUP(AB57,gr50.0,2,1)</f>
        <v>E</v>
      </c>
      <c r="AD57" s="3">
        <f>VLOOKUP(AC57,gp,2,0)</f>
        <v>0.8</v>
      </c>
      <c r="AE57" s="5">
        <f>D57+G57+J57+M57+S57+V57+AB57+P57+Y57</f>
        <v>60</v>
      </c>
      <c r="AF57" s="3">
        <f>ROUND(AVERAGE(F57,I57,L57,O57,U57,X57,AD57,AA57,R57),2)</f>
        <v>0.93</v>
      </c>
      <c r="AG57" s="3" t="str">
        <f>IF(AND(F57&gt;=1.6,I57&gt;=1.6,L57&gt;=1.6,O57&gt;=1.6,U57&gt;=1.6,X57&gt;=1.6,AD57&gt;=1.6,R57&gt;=1.6,AA57&gt;=1.6),"Good",IF(OR(F57=0,I57=0,L57=0,O57=0,U57=0,X57=0,AD57=0,R57=0,AA57=0),"ABS","Poor"))</f>
        <v>Poor</v>
      </c>
      <c r="AH57" s="3">
        <f>IF(AG57="ABS",0,IF(AI57&gt;0,AK57,MAX(goodrank)+AL57))</f>
        <v>29.999999999999996</v>
      </c>
      <c r="AI57" s="3">
        <f>IF(AG57="Good",AF57,0)</f>
        <v>0</v>
      </c>
      <c r="AJ57" s="3">
        <f>IF(AG57="Poor",AF57,0)</f>
        <v>0.93</v>
      </c>
      <c r="AK57" s="6">
        <f>IF(AI57=0,0,SUMPRODUCT((AI57&lt;=Good)/COUNTIF(Good,Good)))</f>
        <v>0</v>
      </c>
      <c r="AL57" s="6">
        <f>IF(AJ57=0,0,SUMPRODUCT((AJ57&lt;=Poor)/COUNTIF(Poor,Poor)))</f>
        <v>24.999999999999996</v>
      </c>
    </row>
    <row r="58" spans="1:38" x14ac:dyDescent="0.25">
      <c r="A58" s="3">
        <v>50</v>
      </c>
      <c r="B58" s="3" t="str">
        <f>VLOOKUP($A58,six,2,0)</f>
        <v>Urmila Magar</v>
      </c>
      <c r="C58" s="3" t="str">
        <f>VLOOKUP($A58,six,3,0)</f>
        <v>B</v>
      </c>
      <c r="D58" s="3">
        <v>12</v>
      </c>
      <c r="E58" s="3" t="str">
        <f>VLOOKUP(D58,gr37.5,2,1)</f>
        <v>D+</v>
      </c>
      <c r="F58" s="3">
        <f>VLOOKUP(E58,gp,2,0)</f>
        <v>1.6</v>
      </c>
      <c r="G58" s="3">
        <v>12</v>
      </c>
      <c r="H58" s="3" t="str">
        <f>VLOOKUP(G58,gr50.0,2,1)</f>
        <v>D</v>
      </c>
      <c r="I58" s="3">
        <f>VLOOKUP(H58,gp,2,0)</f>
        <v>1.2</v>
      </c>
      <c r="J58" s="3">
        <v>5</v>
      </c>
      <c r="K58" s="3" t="str">
        <f>VLOOKUP(J58,gr50.0,2,1)</f>
        <v>E</v>
      </c>
      <c r="L58" s="3">
        <f>VLOOKUP(K58,gp,2,0)</f>
        <v>0.8</v>
      </c>
      <c r="M58" s="3">
        <v>6</v>
      </c>
      <c r="N58" s="3" t="str">
        <f>VLOOKUP(M58,gr37.5,2,1)</f>
        <v>E</v>
      </c>
      <c r="O58" s="3">
        <f>VLOOKUP(N58,gp,2,0)</f>
        <v>0.8</v>
      </c>
      <c r="P58" s="3">
        <v>20</v>
      </c>
      <c r="Q58" s="3" t="str">
        <f>VLOOKUP(P58,gr50.0,2,1)</f>
        <v>C</v>
      </c>
      <c r="R58" s="3">
        <f>VLOOKUP(Q58,gp,2,0)</f>
        <v>2</v>
      </c>
      <c r="S58" s="3">
        <v>23</v>
      </c>
      <c r="T58" s="3" t="str">
        <f>VLOOKUP(S58,gr30.0,2,1)</f>
        <v>B+</v>
      </c>
      <c r="U58" s="3">
        <f>VLOOKUP(T58,gp,2,0)</f>
        <v>3.2</v>
      </c>
      <c r="V58" s="3">
        <v>14</v>
      </c>
      <c r="W58" s="3" t="str">
        <f>VLOOKUP(V58,gr25.0,2,1)</f>
        <v>C+</v>
      </c>
      <c r="X58" s="3">
        <f>VLOOKUP(W58,gp,2,0)</f>
        <v>2.4</v>
      </c>
      <c r="Y58" s="3">
        <v>20</v>
      </c>
      <c r="Z58" s="3" t="str">
        <f>VLOOKUP(Y58,gr50.0,2,1)</f>
        <v>C</v>
      </c>
      <c r="AA58" s="3">
        <f>VLOOKUP(Z58,gp,2,0)</f>
        <v>2</v>
      </c>
      <c r="AB58" s="3">
        <v>9</v>
      </c>
      <c r="AC58" s="3" t="str">
        <f>VLOOKUP(AB58,gr50.0,2,1)</f>
        <v>E</v>
      </c>
      <c r="AD58" s="3">
        <f>VLOOKUP(AC58,gp,2,0)</f>
        <v>0.8</v>
      </c>
      <c r="AE58" s="5">
        <f>D58+G58+J58+M58+S58+V58+AB58+P58+Y58</f>
        <v>121</v>
      </c>
      <c r="AF58" s="3">
        <f>ROUND(AVERAGE(F58,I58,L58,O58,U58,X58,AD58,AA58,R58),2)</f>
        <v>1.64</v>
      </c>
      <c r="AG58" s="3" t="str">
        <f>IF(AND(F58&gt;=1.6,I58&gt;=1.6,L58&gt;=1.6,O58&gt;=1.6,U58&gt;=1.6,X58&gt;=1.6,AD58&gt;=1.6,R58&gt;=1.6,AA58&gt;=1.6),"Good",IF(OR(F58=0,I58=0,L58=0,O58=0,U58=0,X58=0,AD58=0,R58=0,AA58=0),"ABS","Poor"))</f>
        <v>Poor</v>
      </c>
      <c r="AH58" s="3">
        <f>IF(AG58="ABS",0,IF(AI58&gt;0,AK58,MAX(goodrank)+AL58))</f>
        <v>18</v>
      </c>
      <c r="AI58" s="3">
        <f>IF(AG58="Good",AF58,0)</f>
        <v>0</v>
      </c>
      <c r="AJ58" s="3">
        <f>IF(AG58="Poor",AF58,0)</f>
        <v>1.64</v>
      </c>
      <c r="AK58" s="6">
        <f>IF(AI58=0,0,SUMPRODUCT((AI58&lt;=Good)/COUNTIF(Good,Good)))</f>
        <v>0</v>
      </c>
      <c r="AL58" s="6">
        <f>IF(AJ58=0,0,SUMPRODUCT((AJ58&lt;=Poor)/COUNTIF(Poor,Poor)))</f>
        <v>13</v>
      </c>
    </row>
    <row r="59" spans="1:38" x14ac:dyDescent="0.25">
      <c r="A59" s="3">
        <v>51</v>
      </c>
      <c r="B59" s="3" t="str">
        <f>VLOOKUP($A59,six,2,0)</f>
        <v>Aswina Khatun</v>
      </c>
      <c r="C59" s="3" t="str">
        <f>VLOOKUP($A59,six,3,0)</f>
        <v>B</v>
      </c>
      <c r="D59" s="3">
        <v>12</v>
      </c>
      <c r="E59" s="3" t="str">
        <f>VLOOKUP(D59,gr37.5,2,1)</f>
        <v>D+</v>
      </c>
      <c r="F59" s="3">
        <f>VLOOKUP(E59,gp,2,0)</f>
        <v>1.6</v>
      </c>
      <c r="G59" s="3">
        <v>11</v>
      </c>
      <c r="H59" s="3" t="str">
        <f>VLOOKUP(G59,gr50.0,2,1)</f>
        <v>D</v>
      </c>
      <c r="I59" s="3">
        <f>VLOOKUP(H59,gp,2,0)</f>
        <v>1.2</v>
      </c>
      <c r="J59" s="3">
        <v>2</v>
      </c>
      <c r="K59" s="3" t="str">
        <f>VLOOKUP(J59,gr50.0,2,1)</f>
        <v>E</v>
      </c>
      <c r="L59" s="3">
        <f>VLOOKUP(K59,gp,2,0)</f>
        <v>0.8</v>
      </c>
      <c r="M59" s="3">
        <v>4</v>
      </c>
      <c r="N59" s="3" t="str">
        <f>VLOOKUP(M59,gr37.5,2,1)</f>
        <v>E</v>
      </c>
      <c r="O59" s="3">
        <f>VLOOKUP(N59,gp,2,0)</f>
        <v>0.8</v>
      </c>
      <c r="P59" s="3">
        <v>11</v>
      </c>
      <c r="Q59" s="3" t="str">
        <f>VLOOKUP(P59,gr50.0,2,1)</f>
        <v>D</v>
      </c>
      <c r="R59" s="3">
        <f>VLOOKUP(Q59,gp,2,0)</f>
        <v>1.2</v>
      </c>
      <c r="S59" s="3">
        <v>10</v>
      </c>
      <c r="T59" s="3" t="str">
        <f>VLOOKUP(S59,gr30.0,2,1)</f>
        <v>D+</v>
      </c>
      <c r="U59" s="3">
        <f>VLOOKUP(T59,gp,2,0)</f>
        <v>1.6</v>
      </c>
      <c r="V59" s="3">
        <v>2</v>
      </c>
      <c r="W59" s="3" t="str">
        <f>VLOOKUP(V59,gr25.0,2,1)</f>
        <v>E</v>
      </c>
      <c r="X59" s="3">
        <f>VLOOKUP(W59,gp,2,0)</f>
        <v>0.8</v>
      </c>
      <c r="Y59" s="3">
        <v>13</v>
      </c>
      <c r="Z59" s="3" t="str">
        <f>VLOOKUP(Y59,gr50.0,2,1)</f>
        <v>D</v>
      </c>
      <c r="AA59" s="3">
        <f>VLOOKUP(Z59,gp,2,0)</f>
        <v>1.2</v>
      </c>
      <c r="AB59" s="3">
        <v>11</v>
      </c>
      <c r="AC59" s="3" t="str">
        <f>VLOOKUP(AB59,gr50.0,2,1)</f>
        <v>D</v>
      </c>
      <c r="AD59" s="3">
        <f>VLOOKUP(AC59,gp,2,0)</f>
        <v>1.2</v>
      </c>
      <c r="AE59" s="5">
        <f>D59+G59+J59+M59+S59+V59+AB59+P59+Y59</f>
        <v>76</v>
      </c>
      <c r="AF59" s="3">
        <f>ROUND(AVERAGE(F59,I59,L59,O59,U59,X59,AD59,AA59,R59),2)</f>
        <v>1.1599999999999999</v>
      </c>
      <c r="AG59" s="3" t="str">
        <f>IF(AND(F59&gt;=1.6,I59&gt;=1.6,L59&gt;=1.6,O59&gt;=1.6,U59&gt;=1.6,X59&gt;=1.6,AD59&gt;=1.6,R59&gt;=1.6,AA59&gt;=1.6),"Good",IF(OR(F59=0,I59=0,L59=0,O59=0,U59=0,X59=0,AD59=0,R59=0,AA59=0),"ABS","Poor"))</f>
        <v>Poor</v>
      </c>
      <c r="AH59" s="3">
        <f>IF(AG59="ABS",0,IF(AI59&gt;0,AK59,MAX(goodrank)+AL59))</f>
        <v>25.999999999999996</v>
      </c>
      <c r="AI59" s="3">
        <f>IF(AG59="Good",AF59,0)</f>
        <v>0</v>
      </c>
      <c r="AJ59" s="3">
        <f>IF(AG59="Poor",AF59,0)</f>
        <v>1.1599999999999999</v>
      </c>
      <c r="AK59" s="6">
        <f>IF(AI59=0,0,SUMPRODUCT((AI59&lt;=Good)/COUNTIF(Good,Good)))</f>
        <v>0</v>
      </c>
      <c r="AL59" s="6">
        <f>IF(AJ59=0,0,SUMPRODUCT((AJ59&lt;=Poor)/COUNTIF(Poor,Poor)))</f>
        <v>20.999999999999996</v>
      </c>
    </row>
    <row r="60" spans="1:38" x14ac:dyDescent="0.25">
      <c r="A60" s="3">
        <v>52</v>
      </c>
      <c r="B60" s="3" t="str">
        <f>VLOOKUP($A60,six,2,0)</f>
        <v>Mahima Pawe</v>
      </c>
      <c r="C60" s="3" t="str">
        <f>VLOOKUP($A60,six,3,0)</f>
        <v>B</v>
      </c>
      <c r="D60" s="3">
        <v>13</v>
      </c>
      <c r="E60" s="3" t="str">
        <f>VLOOKUP(D60,gr37.5,2,1)</f>
        <v>D+</v>
      </c>
      <c r="F60" s="3">
        <f>VLOOKUP(E60,gp,2,0)</f>
        <v>1.6</v>
      </c>
      <c r="G60" s="3">
        <v>10</v>
      </c>
      <c r="H60" s="3" t="str">
        <f>VLOOKUP(G60,gr50.0,2,1)</f>
        <v>D</v>
      </c>
      <c r="I60" s="3">
        <f>VLOOKUP(H60,gp,2,0)</f>
        <v>1.2</v>
      </c>
      <c r="J60" s="3">
        <v>6</v>
      </c>
      <c r="K60" s="3" t="str">
        <f>VLOOKUP(J60,gr50.0,2,1)</f>
        <v>E</v>
      </c>
      <c r="L60" s="3">
        <f>VLOOKUP(K60,gp,2,0)</f>
        <v>0.8</v>
      </c>
      <c r="M60" s="3">
        <v>12</v>
      </c>
      <c r="N60" s="3" t="str">
        <f>VLOOKUP(M60,gr37.5,2,1)</f>
        <v>D+</v>
      </c>
      <c r="O60" s="3">
        <f>VLOOKUP(N60,gp,2,0)</f>
        <v>1.6</v>
      </c>
      <c r="P60" s="3">
        <v>20</v>
      </c>
      <c r="Q60" s="3" t="str">
        <f>VLOOKUP(P60,gr50.0,2,1)</f>
        <v>C</v>
      </c>
      <c r="R60" s="3">
        <f>VLOOKUP(Q60,gp,2,0)</f>
        <v>2</v>
      </c>
      <c r="S60" s="3">
        <v>17</v>
      </c>
      <c r="T60" s="3" t="str">
        <f>VLOOKUP(S60,gr30.0,2,1)</f>
        <v>C+</v>
      </c>
      <c r="U60" s="3">
        <f>VLOOKUP(T60,gp,2,0)</f>
        <v>2.4</v>
      </c>
      <c r="V60" s="3">
        <v>2</v>
      </c>
      <c r="W60" s="3" t="str">
        <f>VLOOKUP(V60,gr25.0,2,1)</f>
        <v>E</v>
      </c>
      <c r="X60" s="3">
        <f>VLOOKUP(W60,gp,2,0)</f>
        <v>0.8</v>
      </c>
      <c r="Y60" s="3">
        <v>20</v>
      </c>
      <c r="Z60" s="3" t="str">
        <f>VLOOKUP(Y60,gr50.0,2,1)</f>
        <v>C</v>
      </c>
      <c r="AA60" s="3">
        <f>VLOOKUP(Z60,gp,2,0)</f>
        <v>2</v>
      </c>
      <c r="AB60" s="3">
        <v>15</v>
      </c>
      <c r="AC60" s="3" t="str">
        <f>VLOOKUP(AB60,gr50.0,2,1)</f>
        <v>D+</v>
      </c>
      <c r="AD60" s="3">
        <f>VLOOKUP(AC60,gp,2,0)</f>
        <v>1.6</v>
      </c>
      <c r="AE60" s="5">
        <f>D60+G60+J60+M60+S60+V60+AB60+P60+Y60</f>
        <v>115</v>
      </c>
      <c r="AF60" s="3">
        <f>ROUND(AVERAGE(F60,I60,L60,O60,U60,X60,AD60,AA60,R60),2)</f>
        <v>1.56</v>
      </c>
      <c r="AG60" s="3" t="str">
        <f>IF(AND(F60&gt;=1.6,I60&gt;=1.6,L60&gt;=1.6,O60&gt;=1.6,U60&gt;=1.6,X60&gt;=1.6,AD60&gt;=1.6,R60&gt;=1.6,AA60&gt;=1.6),"Good",IF(OR(F60=0,I60=0,L60=0,O60=0,U60=0,X60=0,AD60=0,R60=0,AA60=0),"ABS","Poor"))</f>
        <v>Poor</v>
      </c>
      <c r="AH60" s="3">
        <f>IF(AG60="ABS",0,IF(AI60&gt;0,AK60,MAX(goodrank)+AL60))</f>
        <v>20</v>
      </c>
      <c r="AI60" s="3">
        <f>IF(AG60="Good",AF60,0)</f>
        <v>0</v>
      </c>
      <c r="AJ60" s="3">
        <f>IF(AG60="Poor",AF60,0)</f>
        <v>1.56</v>
      </c>
      <c r="AK60" s="6">
        <f>IF(AI60=0,0,SUMPRODUCT((AI60&lt;=Good)/COUNTIF(Good,Good)))</f>
        <v>0</v>
      </c>
      <c r="AL60" s="6">
        <f>IF(AJ60=0,0,SUMPRODUCT((AJ60&lt;=Poor)/COUNTIF(Poor,Poor)))</f>
        <v>15</v>
      </c>
    </row>
    <row r="61" spans="1:38" x14ac:dyDescent="0.25">
      <c r="A61" s="3">
        <v>53</v>
      </c>
      <c r="B61" s="3" t="str">
        <f>VLOOKUP($A61,six,2,0)</f>
        <v xml:space="preserve">Anil B K </v>
      </c>
      <c r="C61" s="3" t="str">
        <f>VLOOKUP($A61,six,3,0)</f>
        <v>B</v>
      </c>
      <c r="D61" s="3">
        <v>9</v>
      </c>
      <c r="E61" s="3" t="str">
        <f>VLOOKUP(D61,gr37.5,2,1)</f>
        <v>D</v>
      </c>
      <c r="F61" s="3">
        <f>VLOOKUP(E61,gp,2,0)</f>
        <v>1.2</v>
      </c>
      <c r="G61" s="3">
        <v>17</v>
      </c>
      <c r="H61" s="3" t="str">
        <f>VLOOKUP(G61,gr50.0,2,1)</f>
        <v>D+</v>
      </c>
      <c r="I61" s="3">
        <f>VLOOKUP(H61,gp,2,0)</f>
        <v>1.6</v>
      </c>
      <c r="J61" s="3">
        <v>21</v>
      </c>
      <c r="K61" s="3" t="str">
        <f>VLOOKUP(J61,gr50.0,2,1)</f>
        <v>C</v>
      </c>
      <c r="L61" s="3">
        <f>VLOOKUP(K61,gp,2,0)</f>
        <v>2</v>
      </c>
      <c r="M61" s="3">
        <v>1</v>
      </c>
      <c r="N61" s="3" t="str">
        <f>VLOOKUP(M61,gr37.5,2,1)</f>
        <v>E</v>
      </c>
      <c r="O61" s="3">
        <f>VLOOKUP(N61,gp,2,0)</f>
        <v>0.8</v>
      </c>
      <c r="P61" s="3">
        <v>3</v>
      </c>
      <c r="Q61" s="3" t="str">
        <f>VLOOKUP(P61,gr50.0,2,1)</f>
        <v>E</v>
      </c>
      <c r="R61" s="3">
        <f>VLOOKUP(Q61,gp,2,0)</f>
        <v>0.8</v>
      </c>
      <c r="S61" s="3">
        <v>8</v>
      </c>
      <c r="T61" s="3" t="str">
        <f>VLOOKUP(S61,gr30.0,2,1)</f>
        <v>D</v>
      </c>
      <c r="U61" s="3">
        <f>VLOOKUP(T61,gp,2,0)</f>
        <v>1.2</v>
      </c>
      <c r="V61" s="3">
        <v>1</v>
      </c>
      <c r="W61" s="3" t="str">
        <f>VLOOKUP(V61,gr25.0,2,1)</f>
        <v>E</v>
      </c>
      <c r="X61" s="3">
        <f>VLOOKUP(W61,gp,2,0)</f>
        <v>0.8</v>
      </c>
      <c r="Y61" s="3">
        <v>9</v>
      </c>
      <c r="Z61" s="3" t="str">
        <f>VLOOKUP(Y61,gr50.0,2,1)</f>
        <v>E</v>
      </c>
      <c r="AA61" s="3">
        <f>VLOOKUP(Z61,gp,2,0)</f>
        <v>0.8</v>
      </c>
      <c r="AB61" s="3">
        <v>4</v>
      </c>
      <c r="AC61" s="3" t="str">
        <f>VLOOKUP(AB61,gr50.0,2,1)</f>
        <v>E</v>
      </c>
      <c r="AD61" s="3">
        <f>VLOOKUP(AC61,gp,2,0)</f>
        <v>0.8</v>
      </c>
      <c r="AE61" s="5">
        <f>D61+G61+J61+M61+S61+V61+AB61+P61+Y61</f>
        <v>73</v>
      </c>
      <c r="AF61" s="3">
        <f>ROUND(AVERAGE(F61,I61,L61,O61,U61,X61,AD61,AA61,R61),2)</f>
        <v>1.1100000000000001</v>
      </c>
      <c r="AG61" s="3" t="str">
        <f>IF(AND(F61&gt;=1.6,I61&gt;=1.6,L61&gt;=1.6,O61&gt;=1.6,U61&gt;=1.6,X61&gt;=1.6,AD61&gt;=1.6,R61&gt;=1.6,AA61&gt;=1.6),"Good",IF(OR(F61=0,I61=0,L61=0,O61=0,U61=0,X61=0,AD61=0,R61=0,AA61=0),"ABS","Poor"))</f>
        <v>Poor</v>
      </c>
      <c r="AH61" s="3">
        <f>IF(AG61="ABS",0,IF(AI61&gt;0,AK61,MAX(goodrank)+AL61))</f>
        <v>26.999999999999996</v>
      </c>
      <c r="AI61" s="3">
        <f>IF(AG61="Good",AF61,0)</f>
        <v>0</v>
      </c>
      <c r="AJ61" s="3">
        <f>IF(AG61="Poor",AF61,0)</f>
        <v>1.1100000000000001</v>
      </c>
      <c r="AK61" s="6">
        <f>IF(AI61=0,0,SUMPRODUCT((AI61&lt;=Good)/COUNTIF(Good,Good)))</f>
        <v>0</v>
      </c>
      <c r="AL61" s="6">
        <f>IF(AJ61=0,0,SUMPRODUCT((AJ61&lt;=Poor)/COUNTIF(Poor,Poor)))</f>
        <v>21.999999999999996</v>
      </c>
    </row>
    <row r="62" spans="1:38" x14ac:dyDescent="0.25">
      <c r="A62" s="3">
        <v>54</v>
      </c>
      <c r="B62" s="3" t="str">
        <f>VLOOKUP($A62,six,2,0)</f>
        <v xml:space="preserve">Manisa Bot </v>
      </c>
      <c r="C62" s="3" t="str">
        <f>VLOOKUP($A62,six,3,0)</f>
        <v>B</v>
      </c>
      <c r="D62" s="3">
        <v>13</v>
      </c>
      <c r="E62" s="3" t="str">
        <f>VLOOKUP(D62,gr37.5,2,1)</f>
        <v>D+</v>
      </c>
      <c r="F62" s="3">
        <f>VLOOKUP(E62,gp,2,0)</f>
        <v>1.6</v>
      </c>
      <c r="G62" s="3">
        <v>8</v>
      </c>
      <c r="H62" s="3" t="str">
        <f>VLOOKUP(G62,gr50.0,2,1)</f>
        <v>E</v>
      </c>
      <c r="I62" s="3">
        <f>VLOOKUP(H62,gp,2,0)</f>
        <v>0.8</v>
      </c>
      <c r="J62" s="3">
        <v>8</v>
      </c>
      <c r="K62" s="3" t="str">
        <f>VLOOKUP(J62,gr50.0,2,1)</f>
        <v>E</v>
      </c>
      <c r="L62" s="3">
        <f>VLOOKUP(K62,gp,2,0)</f>
        <v>0.8</v>
      </c>
      <c r="M62" s="3">
        <v>6</v>
      </c>
      <c r="N62" s="3" t="str">
        <f>VLOOKUP(M62,gr37.5,2,1)</f>
        <v>E</v>
      </c>
      <c r="O62" s="3">
        <f>VLOOKUP(N62,gp,2,0)</f>
        <v>0.8</v>
      </c>
      <c r="P62" s="3">
        <v>20</v>
      </c>
      <c r="Q62" s="3" t="str">
        <f>VLOOKUP(P62,gr50.0,2,1)</f>
        <v>C</v>
      </c>
      <c r="R62" s="3">
        <f>VLOOKUP(Q62,gp,2,0)</f>
        <v>2</v>
      </c>
      <c r="S62" s="3">
        <v>14</v>
      </c>
      <c r="T62" s="3" t="str">
        <f>VLOOKUP(S62,gr30.0,2,1)</f>
        <v>C</v>
      </c>
      <c r="U62" s="3">
        <f>VLOOKUP(T62,gp,2,0)</f>
        <v>2</v>
      </c>
      <c r="V62" s="3">
        <v>8</v>
      </c>
      <c r="W62" s="3" t="str">
        <f>VLOOKUP(V62,gr25.0,2,1)</f>
        <v>D+</v>
      </c>
      <c r="X62" s="3">
        <f>VLOOKUP(W62,gp,2,0)</f>
        <v>1.6</v>
      </c>
      <c r="Y62" s="3">
        <v>21</v>
      </c>
      <c r="Z62" s="3" t="str">
        <f>VLOOKUP(Y62,gr50.0,2,1)</f>
        <v>C</v>
      </c>
      <c r="AA62" s="3">
        <f>VLOOKUP(Z62,gp,2,0)</f>
        <v>2</v>
      </c>
      <c r="AB62" s="3">
        <v>22</v>
      </c>
      <c r="AC62" s="3" t="str">
        <f>VLOOKUP(AB62,gr50.0,2,1)</f>
        <v>C</v>
      </c>
      <c r="AD62" s="3">
        <f>VLOOKUP(AC62,gp,2,0)</f>
        <v>2</v>
      </c>
      <c r="AE62" s="5">
        <f>D62+G62+J62+M62+S62+V62+AB62+P62+Y62</f>
        <v>120</v>
      </c>
      <c r="AF62" s="3">
        <f>ROUND(AVERAGE(F62,I62,L62,O62,U62,X62,AD62,AA62,R62),2)</f>
        <v>1.51</v>
      </c>
      <c r="AG62" s="3" t="str">
        <f>IF(AND(F62&gt;=1.6,I62&gt;=1.6,L62&gt;=1.6,O62&gt;=1.6,U62&gt;=1.6,X62&gt;=1.6,AD62&gt;=1.6,R62&gt;=1.6,AA62&gt;=1.6),"Good",IF(OR(F62=0,I62=0,L62=0,O62=0,U62=0,X62=0,AD62=0,R62=0,AA62=0),"ABS","Poor"))</f>
        <v>Poor</v>
      </c>
      <c r="AH62" s="3">
        <f>IF(AG62="ABS",0,IF(AI62&gt;0,AK62,MAX(goodrank)+AL62))</f>
        <v>21</v>
      </c>
      <c r="AI62" s="3">
        <f>IF(AG62="Good",AF62,0)</f>
        <v>0</v>
      </c>
      <c r="AJ62" s="3">
        <f>IF(AG62="Poor",AF62,0)</f>
        <v>1.51</v>
      </c>
      <c r="AK62" s="6">
        <f>IF(AI62=0,0,SUMPRODUCT((AI62&lt;=Good)/COUNTIF(Good,Good)))</f>
        <v>0</v>
      </c>
      <c r="AL62" s="6">
        <f>IF(AJ62=0,0,SUMPRODUCT((AJ62&lt;=Poor)/COUNTIF(Poor,Poor)))</f>
        <v>16</v>
      </c>
    </row>
    <row r="63" spans="1:38" x14ac:dyDescent="0.25">
      <c r="A63" s="3">
        <v>55</v>
      </c>
      <c r="B63" s="3" t="str">
        <f>VLOOKUP($A63,six,2,0)</f>
        <v xml:space="preserve">Nishan Bot </v>
      </c>
      <c r="C63" s="3" t="str">
        <f>VLOOKUP($A63,six,3,0)</f>
        <v>B</v>
      </c>
      <c r="D63" s="3">
        <v>19</v>
      </c>
      <c r="E63" s="3" t="str">
        <f>VLOOKUP(D63,gr37.5,2,1)</f>
        <v>C+</v>
      </c>
      <c r="F63" s="3">
        <f>VLOOKUP(E63,gp,2,0)</f>
        <v>2.4</v>
      </c>
      <c r="G63" s="3">
        <v>9</v>
      </c>
      <c r="H63" s="3" t="str">
        <f>VLOOKUP(G63,gr50.0,2,1)</f>
        <v>E</v>
      </c>
      <c r="I63" s="3">
        <f>VLOOKUP(H63,gp,2,0)</f>
        <v>0.8</v>
      </c>
      <c r="J63" s="3">
        <v>13</v>
      </c>
      <c r="K63" s="3" t="str">
        <f>VLOOKUP(J63,gr50.0,2,1)</f>
        <v>D</v>
      </c>
      <c r="L63" s="3">
        <f>VLOOKUP(K63,gp,2,0)</f>
        <v>1.2</v>
      </c>
      <c r="M63" s="3">
        <v>8</v>
      </c>
      <c r="N63" s="3" t="str">
        <f>VLOOKUP(M63,gr37.5,2,1)</f>
        <v>D</v>
      </c>
      <c r="O63" s="3">
        <f>VLOOKUP(N63,gp,2,0)</f>
        <v>1.2</v>
      </c>
      <c r="P63" s="3">
        <v>20</v>
      </c>
      <c r="Q63" s="3" t="str">
        <f>VLOOKUP(P63,gr50.0,2,1)</f>
        <v>C</v>
      </c>
      <c r="R63" s="3">
        <f>VLOOKUP(Q63,gp,2,0)</f>
        <v>2</v>
      </c>
      <c r="S63" s="3">
        <v>15</v>
      </c>
      <c r="T63" s="3" t="str">
        <f>VLOOKUP(S63,gr30.0,2,1)</f>
        <v>C+</v>
      </c>
      <c r="U63" s="3">
        <f>VLOOKUP(T63,gp,2,0)</f>
        <v>2.4</v>
      </c>
      <c r="V63" s="3">
        <v>8</v>
      </c>
      <c r="W63" s="3" t="str">
        <f>VLOOKUP(V63,gr25.0,2,1)</f>
        <v>D+</v>
      </c>
      <c r="X63" s="3">
        <f>VLOOKUP(W63,gp,2,0)</f>
        <v>1.6</v>
      </c>
      <c r="Y63" s="3">
        <v>15</v>
      </c>
      <c r="Z63" s="3" t="str">
        <f>VLOOKUP(Y63,gr50.0,2,1)</f>
        <v>D+</v>
      </c>
      <c r="AA63" s="3">
        <f>VLOOKUP(Z63,gp,2,0)</f>
        <v>1.6</v>
      </c>
      <c r="AB63" s="3">
        <v>20</v>
      </c>
      <c r="AC63" s="3" t="str">
        <f>VLOOKUP(AB63,gr50.0,2,1)</f>
        <v>C</v>
      </c>
      <c r="AD63" s="3">
        <f>VLOOKUP(AC63,gp,2,0)</f>
        <v>2</v>
      </c>
      <c r="AE63" s="5">
        <f>D63+G63+J63+M63+S63+V63+AB63+P63+Y63</f>
        <v>127</v>
      </c>
      <c r="AF63" s="3">
        <f>ROUND(AVERAGE(F63,I63,L63,O63,U63,X63,AD63,AA63,R63),2)</f>
        <v>1.69</v>
      </c>
      <c r="AG63" s="3" t="str">
        <f>IF(AND(F63&gt;=1.6,I63&gt;=1.6,L63&gt;=1.6,O63&gt;=1.6,U63&gt;=1.6,X63&gt;=1.6,AD63&gt;=1.6,R63&gt;=1.6,AA63&gt;=1.6),"Good",IF(OR(F63=0,I63=0,L63=0,O63=0,U63=0,X63=0,AD63=0,R63=0,AA63=0),"ABS","Poor"))</f>
        <v>Poor</v>
      </c>
      <c r="AH63" s="3">
        <f>IF(AG63="ABS",0,IF(AI63&gt;0,AK63,MAX(goodrank)+AL63))</f>
        <v>17</v>
      </c>
      <c r="AI63" s="3">
        <f>IF(AG63="Good",AF63,0)</f>
        <v>0</v>
      </c>
      <c r="AJ63" s="3">
        <f>IF(AG63="Poor",AF63,0)</f>
        <v>1.69</v>
      </c>
      <c r="AK63" s="6">
        <f>IF(AI63=0,0,SUMPRODUCT((AI63&lt;=Good)/COUNTIF(Good,Good)))</f>
        <v>0</v>
      </c>
      <c r="AL63" s="6">
        <f>IF(AJ63=0,0,SUMPRODUCT((AJ63&lt;=Poor)/COUNTIF(Poor,Poor)))</f>
        <v>12.000000000000002</v>
      </c>
    </row>
    <row r="64" spans="1:38" x14ac:dyDescent="0.25">
      <c r="A64" s="3">
        <v>56</v>
      </c>
      <c r="B64" s="3" t="str">
        <f>VLOOKUP($A64,six,2,0)</f>
        <v xml:space="preserve">Ashmita Darai </v>
      </c>
      <c r="C64" s="3" t="str">
        <f>VLOOKUP($A64,six,3,0)</f>
        <v>B</v>
      </c>
      <c r="D64" s="3">
        <v>8</v>
      </c>
      <c r="E64" s="3" t="str">
        <f>VLOOKUP(D64,gr37.5,2,1)</f>
        <v>D</v>
      </c>
      <c r="F64" s="3">
        <f>VLOOKUP(E64,gp,2,0)</f>
        <v>1.2</v>
      </c>
      <c r="G64" s="3">
        <v>12</v>
      </c>
      <c r="H64" s="3" t="str">
        <f>VLOOKUP(G64,gr50.0,2,1)</f>
        <v>D</v>
      </c>
      <c r="I64" s="3">
        <f>VLOOKUP(H64,gp,2,0)</f>
        <v>1.2</v>
      </c>
      <c r="J64" s="3">
        <v>4</v>
      </c>
      <c r="K64" s="3" t="str">
        <f>VLOOKUP(J64,gr50.0,2,1)</f>
        <v>E</v>
      </c>
      <c r="L64" s="3">
        <f>VLOOKUP(K64,gp,2,0)</f>
        <v>0.8</v>
      </c>
      <c r="M64" s="3">
        <v>2</v>
      </c>
      <c r="N64" s="3" t="str">
        <f>VLOOKUP(M64,gr37.5,2,1)</f>
        <v>E</v>
      </c>
      <c r="O64" s="3">
        <f>VLOOKUP(N64,gp,2,0)</f>
        <v>0.8</v>
      </c>
      <c r="P64" s="3">
        <v>13</v>
      </c>
      <c r="Q64" s="3" t="str">
        <f>VLOOKUP(P64,gr50.0,2,1)</f>
        <v>D</v>
      </c>
      <c r="R64" s="3">
        <f>VLOOKUP(Q64,gp,2,0)</f>
        <v>1.2</v>
      </c>
      <c r="S64" s="3">
        <v>12</v>
      </c>
      <c r="T64" s="3" t="str">
        <f>VLOOKUP(S64,gr30.0,2,1)</f>
        <v>C</v>
      </c>
      <c r="U64" s="3">
        <f>VLOOKUP(T64,gp,2,0)</f>
        <v>2</v>
      </c>
      <c r="V64" s="3">
        <v>6</v>
      </c>
      <c r="W64" s="3" t="str">
        <f>VLOOKUP(V64,gr25.0,2,1)</f>
        <v>D</v>
      </c>
      <c r="X64" s="3">
        <f>VLOOKUP(W64,gp,2,0)</f>
        <v>1.2</v>
      </c>
      <c r="Y64" s="3">
        <v>5</v>
      </c>
      <c r="Z64" s="3" t="str">
        <f>VLOOKUP(Y64,gr50.0,2,1)</f>
        <v>E</v>
      </c>
      <c r="AA64" s="3">
        <f>VLOOKUP(Z64,gp,2,0)</f>
        <v>0.8</v>
      </c>
      <c r="AB64" s="3">
        <v>15</v>
      </c>
      <c r="AC64" s="3" t="str">
        <f>VLOOKUP(AB64,gr50.0,2,1)</f>
        <v>D+</v>
      </c>
      <c r="AD64" s="3">
        <f>VLOOKUP(AC64,gp,2,0)</f>
        <v>1.6</v>
      </c>
      <c r="AE64" s="5">
        <f>D64+G64+J64+M64+S64+V64+AB64+P64+Y64</f>
        <v>77</v>
      </c>
      <c r="AF64" s="3">
        <f>ROUND(AVERAGE(F64,I64,L64,O64,U64,X64,AD64,AA64,R64),2)</f>
        <v>1.2</v>
      </c>
      <c r="AG64" s="3" t="str">
        <f>IF(AND(F64&gt;=1.6,I64&gt;=1.6,L64&gt;=1.6,O64&gt;=1.6,U64&gt;=1.6,X64&gt;=1.6,AD64&gt;=1.6,R64&gt;=1.6,AA64&gt;=1.6),"Good",IF(OR(F64=0,I64=0,L64=0,O64=0,U64=0,X64=0,AD64=0,R64=0,AA64=0),"ABS","Poor"))</f>
        <v>Poor</v>
      </c>
      <c r="AH64" s="3">
        <f>IF(AG64="ABS",0,IF(AI64&gt;0,AK64,MAX(goodrank)+AL64))</f>
        <v>24.999999999999996</v>
      </c>
      <c r="AI64" s="3">
        <f>IF(AG64="Good",AF64,0)</f>
        <v>0</v>
      </c>
      <c r="AJ64" s="3">
        <f>IF(AG64="Poor",AF64,0)</f>
        <v>1.2</v>
      </c>
      <c r="AK64" s="6">
        <f>IF(AI64=0,0,SUMPRODUCT((AI64&lt;=Good)/COUNTIF(Good,Good)))</f>
        <v>0</v>
      </c>
      <c r="AL64" s="6">
        <f>IF(AJ64=0,0,SUMPRODUCT((AJ64&lt;=Poor)/COUNTIF(Poor,Poor)))</f>
        <v>19.999999999999996</v>
      </c>
    </row>
    <row r="65" spans="1:38" x14ac:dyDescent="0.25">
      <c r="A65" s="3">
        <v>57</v>
      </c>
      <c r="B65" s="3" t="str">
        <f>VLOOKUP($A65,six,2,0)</f>
        <v>Grishma Sarumagar</v>
      </c>
      <c r="C65" s="3" t="str">
        <f>VLOOKUP($A65,six,3,0)</f>
        <v>B</v>
      </c>
      <c r="D65" s="3">
        <v>13</v>
      </c>
      <c r="E65" s="3" t="str">
        <f>VLOOKUP(D65,gr37.5,2,1)</f>
        <v>D+</v>
      </c>
      <c r="F65" s="3">
        <f>VLOOKUP(E65,gp,2,0)</f>
        <v>1.6</v>
      </c>
      <c r="G65" s="3">
        <v>10</v>
      </c>
      <c r="H65" s="3" t="str">
        <f>VLOOKUP(G65,gr50.0,2,1)</f>
        <v>D</v>
      </c>
      <c r="I65" s="3">
        <f>VLOOKUP(H65,gp,2,0)</f>
        <v>1.2</v>
      </c>
      <c r="J65" s="3">
        <v>5</v>
      </c>
      <c r="K65" s="3" t="str">
        <f>VLOOKUP(J65,gr50.0,2,1)</f>
        <v>E</v>
      </c>
      <c r="L65" s="3">
        <f>VLOOKUP(K65,gp,2,0)</f>
        <v>0.8</v>
      </c>
      <c r="M65" s="3">
        <v>4</v>
      </c>
      <c r="N65" s="3" t="str">
        <f>VLOOKUP(M65,gr37.5,2,1)</f>
        <v>E</v>
      </c>
      <c r="O65" s="3">
        <f>VLOOKUP(N65,gp,2,0)</f>
        <v>0.8</v>
      </c>
      <c r="P65" s="3">
        <v>11</v>
      </c>
      <c r="Q65" s="3" t="str">
        <f>VLOOKUP(P65,gr50.0,2,1)</f>
        <v>D</v>
      </c>
      <c r="R65" s="3">
        <f>VLOOKUP(Q65,gp,2,0)</f>
        <v>1.2</v>
      </c>
      <c r="S65" s="3">
        <v>15</v>
      </c>
      <c r="T65" s="3" t="str">
        <f>VLOOKUP(S65,gr30.0,2,1)</f>
        <v>C+</v>
      </c>
      <c r="U65" s="3">
        <f>VLOOKUP(T65,gp,2,0)</f>
        <v>2.4</v>
      </c>
      <c r="V65" s="3">
        <v>5</v>
      </c>
      <c r="W65" s="3" t="str">
        <f>VLOOKUP(V65,gr25.0,2,1)</f>
        <v>D</v>
      </c>
      <c r="X65" s="3">
        <f>VLOOKUP(W65,gp,2,0)</f>
        <v>1.2</v>
      </c>
      <c r="Y65" s="3">
        <v>9</v>
      </c>
      <c r="Z65" s="3" t="str">
        <f>VLOOKUP(Y65,gr50.0,2,1)</f>
        <v>E</v>
      </c>
      <c r="AA65" s="3">
        <f>VLOOKUP(Z65,gp,2,0)</f>
        <v>0.8</v>
      </c>
      <c r="AB65" s="3">
        <v>15</v>
      </c>
      <c r="AC65" s="3" t="str">
        <f>VLOOKUP(AB65,gr50.0,2,1)</f>
        <v>D+</v>
      </c>
      <c r="AD65" s="3">
        <f>VLOOKUP(AC65,gp,2,0)</f>
        <v>1.6</v>
      </c>
      <c r="AE65" s="5">
        <f>D65+G65+J65+M65+S65+V65+AB65+P65+Y65</f>
        <v>87</v>
      </c>
      <c r="AF65" s="3">
        <f>ROUND(AVERAGE(F65,I65,L65,O65,U65,X65,AD65,AA65,R65),2)</f>
        <v>1.29</v>
      </c>
      <c r="AG65" s="3" t="str">
        <f>IF(AND(F65&gt;=1.6,I65&gt;=1.6,L65&gt;=1.6,O65&gt;=1.6,U65&gt;=1.6,X65&gt;=1.6,AD65&gt;=1.6,R65&gt;=1.6,AA65&gt;=1.6),"Good",IF(OR(F65=0,I65=0,L65=0,O65=0,U65=0,X65=0,AD65=0,R65=0,AA65=0),"ABS","Poor"))</f>
        <v>Poor</v>
      </c>
      <c r="AH65" s="3">
        <f>IF(AG65="ABS",0,IF(AI65&gt;0,AK65,MAX(goodrank)+AL65))</f>
        <v>23</v>
      </c>
      <c r="AI65" s="3">
        <f>IF(AG65="Good",AF65,0)</f>
        <v>0</v>
      </c>
      <c r="AJ65" s="3">
        <f>IF(AG65="Poor",AF65,0)</f>
        <v>1.29</v>
      </c>
      <c r="AK65" s="6">
        <f>IF(AI65=0,0,SUMPRODUCT((AI65&lt;=Good)/COUNTIF(Good,Good)))</f>
        <v>0</v>
      </c>
      <c r="AL65" s="6">
        <f>IF(AJ65=0,0,SUMPRODUCT((AJ65&lt;=Poor)/COUNTIF(Poor,Poor)))</f>
        <v>18</v>
      </c>
    </row>
    <row r="66" spans="1:38" x14ac:dyDescent="0.25">
      <c r="A66" s="3">
        <v>58</v>
      </c>
      <c r="B66" s="3" t="str">
        <f>VLOOKUP($A66,six,2,0)</f>
        <v>Kristina Rana Magar</v>
      </c>
      <c r="C66" s="3" t="str">
        <f>VLOOKUP($A66,six,3,0)</f>
        <v>B</v>
      </c>
      <c r="D66" s="3">
        <v>6</v>
      </c>
      <c r="E66" s="3" t="str">
        <f>VLOOKUP(D66,gr37.5,2,1)</f>
        <v>E</v>
      </c>
      <c r="F66" s="3">
        <f>VLOOKUP(E66,gp,2,0)</f>
        <v>0.8</v>
      </c>
      <c r="G66" s="3">
        <v>15</v>
      </c>
      <c r="H66" s="3" t="str">
        <f>VLOOKUP(G66,gr50.0,2,1)</f>
        <v>D+</v>
      </c>
      <c r="I66" s="3">
        <f>VLOOKUP(H66,gp,2,0)</f>
        <v>1.6</v>
      </c>
      <c r="J66" s="3">
        <v>2</v>
      </c>
      <c r="K66" s="3" t="str">
        <f>VLOOKUP(J66,gr50.0,2,1)</f>
        <v>E</v>
      </c>
      <c r="L66" s="3">
        <f>VLOOKUP(K66,gp,2,0)</f>
        <v>0.8</v>
      </c>
      <c r="M66" s="3">
        <v>2</v>
      </c>
      <c r="N66" s="3" t="str">
        <f>VLOOKUP(M66,gr37.5,2,1)</f>
        <v>E</v>
      </c>
      <c r="O66" s="3">
        <f>VLOOKUP(N66,gp,2,0)</f>
        <v>0.8</v>
      </c>
      <c r="P66" s="3">
        <v>20</v>
      </c>
      <c r="Q66" s="3" t="str">
        <f>VLOOKUP(P66,gr50.0,2,1)</f>
        <v>C</v>
      </c>
      <c r="R66" s="3">
        <f>VLOOKUP(Q66,gp,2,0)</f>
        <v>2</v>
      </c>
      <c r="S66" s="3">
        <v>10</v>
      </c>
      <c r="T66" s="3" t="str">
        <f>VLOOKUP(S66,gr30.0,2,1)</f>
        <v>D+</v>
      </c>
      <c r="U66" s="3">
        <f>VLOOKUP(T66,gp,2,0)</f>
        <v>1.6</v>
      </c>
      <c r="V66" s="3">
        <v>1</v>
      </c>
      <c r="W66" s="3" t="str">
        <f>VLOOKUP(V66,gr25.0,2,1)</f>
        <v>E</v>
      </c>
      <c r="X66" s="3">
        <f>VLOOKUP(W66,gp,2,0)</f>
        <v>0.8</v>
      </c>
      <c r="Y66" s="3">
        <v>10</v>
      </c>
      <c r="Z66" s="3" t="str">
        <f>VLOOKUP(Y66,gr50.0,2,1)</f>
        <v>D</v>
      </c>
      <c r="AA66" s="3">
        <f>VLOOKUP(Z66,gp,2,0)</f>
        <v>1.2</v>
      </c>
      <c r="AB66" s="3">
        <v>20</v>
      </c>
      <c r="AC66" s="3" t="str">
        <f>VLOOKUP(AB66,gr50.0,2,1)</f>
        <v>C</v>
      </c>
      <c r="AD66" s="3">
        <f>VLOOKUP(AC66,gp,2,0)</f>
        <v>2</v>
      </c>
      <c r="AE66" s="5">
        <f>D66+G66+J66+M66+S66+V66+AB66+P66+Y66</f>
        <v>86</v>
      </c>
      <c r="AF66" s="3">
        <f>ROUND(AVERAGE(F66,I66,L66,O66,U66,X66,AD66,AA66,R66),2)</f>
        <v>1.29</v>
      </c>
      <c r="AG66" s="3" t="str">
        <f>IF(AND(F66&gt;=1.6,I66&gt;=1.6,L66&gt;=1.6,O66&gt;=1.6,U66&gt;=1.6,X66&gt;=1.6,AD66&gt;=1.6,R66&gt;=1.6,AA66&gt;=1.6),"Good",IF(OR(F66=0,I66=0,L66=0,O66=0,U66=0,X66=0,AD66=0,R66=0,AA66=0),"ABS","Poor"))</f>
        <v>Poor</v>
      </c>
      <c r="AH66" s="3">
        <f>IF(AG66="ABS",0,IF(AI66&gt;0,AK66,MAX(goodrank)+AL66))</f>
        <v>23</v>
      </c>
      <c r="AI66" s="3">
        <f>IF(AG66="Good",AF66,0)</f>
        <v>0</v>
      </c>
      <c r="AJ66" s="3">
        <f>IF(AG66="Poor",AF66,0)</f>
        <v>1.29</v>
      </c>
      <c r="AK66" s="6">
        <f>IF(AI66=0,0,SUMPRODUCT((AI66&lt;=Good)/COUNTIF(Good,Good)))</f>
        <v>0</v>
      </c>
      <c r="AL66" s="6">
        <f>IF(AJ66=0,0,SUMPRODUCT((AJ66&lt;=Poor)/COUNTIF(Poor,Poor)))</f>
        <v>18</v>
      </c>
    </row>
    <row r="67" spans="1:38" x14ac:dyDescent="0.25">
      <c r="A67" s="3">
        <v>59</v>
      </c>
      <c r="B67" s="3" t="str">
        <f>VLOOKUP($A67,six,2,0)</f>
        <v>Rajan Dahal</v>
      </c>
      <c r="C67" s="3" t="str">
        <f>VLOOKUP($A67,six,3,0)</f>
        <v>B</v>
      </c>
      <c r="D67" s="3">
        <v>3</v>
      </c>
      <c r="E67" s="3" t="str">
        <f>VLOOKUP(D67,gr37.5,2,1)</f>
        <v>E</v>
      </c>
      <c r="F67" s="3">
        <f>VLOOKUP(E67,gp,2,0)</f>
        <v>0.8</v>
      </c>
      <c r="G67" s="3">
        <v>9</v>
      </c>
      <c r="H67" s="3" t="str">
        <f>VLOOKUP(G67,gr50.0,2,1)</f>
        <v>E</v>
      </c>
      <c r="I67" s="3">
        <f>VLOOKUP(H67,gp,2,0)</f>
        <v>0.8</v>
      </c>
      <c r="J67" s="3">
        <v>1</v>
      </c>
      <c r="K67" s="3" t="str">
        <f>VLOOKUP(J67,gr50.0,2,1)</f>
        <v>E</v>
      </c>
      <c r="L67" s="3">
        <f>VLOOKUP(K67,gp,2,0)</f>
        <v>0.8</v>
      </c>
      <c r="M67" s="3">
        <v>1</v>
      </c>
      <c r="N67" s="3" t="str">
        <f>VLOOKUP(M67,gr37.5,2,1)</f>
        <v>E</v>
      </c>
      <c r="O67" s="3">
        <f>VLOOKUP(N67,gp,2,0)</f>
        <v>0.8</v>
      </c>
      <c r="P67" s="3">
        <v>2</v>
      </c>
      <c r="Q67" s="3" t="str">
        <f>VLOOKUP(P67,gr50.0,2,1)</f>
        <v>E</v>
      </c>
      <c r="R67" s="3">
        <f>VLOOKUP(Q67,gp,2,0)</f>
        <v>0.8</v>
      </c>
      <c r="S67" s="3">
        <v>1</v>
      </c>
      <c r="T67" s="3" t="str">
        <f>VLOOKUP(S67,gr30.0,2,1)</f>
        <v>E</v>
      </c>
      <c r="U67" s="3">
        <f>VLOOKUP(T67,gp,2,0)</f>
        <v>0.8</v>
      </c>
      <c r="V67" s="3">
        <v>1</v>
      </c>
      <c r="W67" s="3" t="str">
        <f>VLOOKUP(V67,gr25.0,2,1)</f>
        <v>E</v>
      </c>
      <c r="X67" s="3">
        <f>VLOOKUP(W67,gp,2,0)</f>
        <v>0.8</v>
      </c>
      <c r="Y67" s="3">
        <v>2</v>
      </c>
      <c r="Z67" s="3" t="str">
        <f>VLOOKUP(Y67,gr50.0,2,1)</f>
        <v>E</v>
      </c>
      <c r="AA67" s="3">
        <f>VLOOKUP(Z67,gp,2,0)</f>
        <v>0.8</v>
      </c>
      <c r="AB67" s="3">
        <v>1</v>
      </c>
      <c r="AC67" s="3" t="str">
        <f>VLOOKUP(AB67,gr50.0,2,1)</f>
        <v>E</v>
      </c>
      <c r="AD67" s="3">
        <f>VLOOKUP(AC67,gp,2,0)</f>
        <v>0.8</v>
      </c>
      <c r="AE67" s="5">
        <f>D67+G67+J67+M67+S67+V67+AB67+P67+Y67</f>
        <v>21</v>
      </c>
      <c r="AF67" s="3">
        <f>ROUND(AVERAGE(F67,I67,L67,O67,U67,X67,AD67,AA67,R67),2)</f>
        <v>0.8</v>
      </c>
      <c r="AG67" s="3" t="str">
        <f>IF(AND(F67&gt;=1.6,I67&gt;=1.6,L67&gt;=1.6,O67&gt;=1.6,U67&gt;=1.6,X67&gt;=1.6,AD67&gt;=1.6,R67&gt;=1.6,AA67&gt;=1.6),"Good",IF(OR(F67=0,I67=0,L67=0,O67=0,U67=0,X67=0,AD67=0,R67=0,AA67=0),"ABS","Poor"))</f>
        <v>Poor</v>
      </c>
      <c r="AH67" s="3">
        <f>IF(AG67="ABS",0,IF(AI67&gt;0,AK67,MAX(goodrank)+AL67))</f>
        <v>33</v>
      </c>
      <c r="AI67" s="3">
        <f>IF(AG67="Good",AF67,0)</f>
        <v>0</v>
      </c>
      <c r="AJ67" s="3">
        <f>IF(AG67="Poor",AF67,0)</f>
        <v>0.8</v>
      </c>
      <c r="AK67" s="6">
        <f>IF(AI67=0,0,SUMPRODUCT((AI67&lt;=Good)/COUNTIF(Good,Good)))</f>
        <v>0</v>
      </c>
      <c r="AL67" s="6">
        <f>IF(AJ67=0,0,SUMPRODUCT((AJ67&lt;=Poor)/COUNTIF(Poor,Poor)))</f>
        <v>27.999999999999996</v>
      </c>
    </row>
    <row r="68" spans="1:38" x14ac:dyDescent="0.25">
      <c r="A68" s="3">
        <v>60</v>
      </c>
      <c r="B68" s="3" t="str">
        <f>VLOOKUP($A68,six,2,0)</f>
        <v>Sandhya Mahato</v>
      </c>
      <c r="C68" s="3" t="str">
        <f>VLOOKUP($A68,six,3,0)</f>
        <v>B</v>
      </c>
      <c r="D68" s="3">
        <v>4</v>
      </c>
      <c r="E68" s="3" t="str">
        <f>VLOOKUP(D68,gr37.5,2,1)</f>
        <v>E</v>
      </c>
      <c r="F68" s="3">
        <f>VLOOKUP(E68,gp,2,0)</f>
        <v>0.8</v>
      </c>
      <c r="G68" s="3">
        <v>6</v>
      </c>
      <c r="H68" s="3" t="str">
        <f>VLOOKUP(G68,gr50.0,2,1)</f>
        <v>E</v>
      </c>
      <c r="I68" s="3">
        <f>VLOOKUP(H68,gp,2,0)</f>
        <v>0.8</v>
      </c>
      <c r="J68" s="3">
        <v>1</v>
      </c>
      <c r="K68" s="3" t="str">
        <f>VLOOKUP(J68,gr50.0,2,1)</f>
        <v>E</v>
      </c>
      <c r="L68" s="3">
        <f>VLOOKUP(K68,gp,2,0)</f>
        <v>0.8</v>
      </c>
      <c r="M68" s="3">
        <v>1</v>
      </c>
      <c r="N68" s="3" t="str">
        <f>VLOOKUP(M68,gr37.5,2,1)</f>
        <v>E</v>
      </c>
      <c r="O68" s="3">
        <f>VLOOKUP(N68,gp,2,0)</f>
        <v>0.8</v>
      </c>
      <c r="P68" s="3">
        <v>6</v>
      </c>
      <c r="Q68" s="3" t="str">
        <f>VLOOKUP(P68,gr50.0,2,1)</f>
        <v>E</v>
      </c>
      <c r="R68" s="3">
        <f>VLOOKUP(Q68,gp,2,0)</f>
        <v>0.8</v>
      </c>
      <c r="S68" s="3">
        <v>1</v>
      </c>
      <c r="T68" s="3" t="str">
        <f>VLOOKUP(S68,gr30.0,2,1)</f>
        <v>E</v>
      </c>
      <c r="U68" s="3">
        <f>VLOOKUP(T68,gp,2,0)</f>
        <v>0.8</v>
      </c>
      <c r="V68" s="3">
        <v>1</v>
      </c>
      <c r="W68" s="3" t="str">
        <f>VLOOKUP(V68,gr25.0,2,1)</f>
        <v>E</v>
      </c>
      <c r="X68" s="3">
        <f>VLOOKUP(W68,gp,2,0)</f>
        <v>0.8</v>
      </c>
      <c r="Y68" s="3">
        <v>3</v>
      </c>
      <c r="Z68" s="3" t="str">
        <f>VLOOKUP(Y68,gr50.0,2,1)</f>
        <v>E</v>
      </c>
      <c r="AA68" s="3">
        <f>VLOOKUP(Z68,gp,2,0)</f>
        <v>0.8</v>
      </c>
      <c r="AB68" s="3">
        <v>4</v>
      </c>
      <c r="AC68" s="3" t="str">
        <f>VLOOKUP(AB68,gr50.0,2,1)</f>
        <v>E</v>
      </c>
      <c r="AD68" s="3">
        <f>VLOOKUP(AC68,gp,2,0)</f>
        <v>0.8</v>
      </c>
      <c r="AE68" s="5">
        <f>D68+G68+J68+M68+S68+V68+AB68+P68+Y68</f>
        <v>27</v>
      </c>
      <c r="AF68" s="3">
        <f>ROUND(AVERAGE(F68,I68,L68,O68,U68,X68,AD68,AA68,R68),2)</f>
        <v>0.8</v>
      </c>
      <c r="AG68" s="3" t="str">
        <f>IF(AND(F68&gt;=1.6,I68&gt;=1.6,L68&gt;=1.6,O68&gt;=1.6,U68&gt;=1.6,X68&gt;=1.6,AD68&gt;=1.6,R68&gt;=1.6,AA68&gt;=1.6),"Good",IF(OR(F68=0,I68=0,L68=0,O68=0,U68=0,X68=0,AD68=0,R68=0,AA68=0),"ABS","Poor"))</f>
        <v>Poor</v>
      </c>
      <c r="AH68" s="3">
        <f>IF(AG68="ABS",0,IF(AI68&gt;0,AK68,MAX(goodrank)+AL68))</f>
        <v>33</v>
      </c>
      <c r="AI68" s="3">
        <f>IF(AG68="Good",AF68,0)</f>
        <v>0</v>
      </c>
      <c r="AJ68" s="3">
        <f>IF(AG68="Poor",AF68,0)</f>
        <v>0.8</v>
      </c>
      <c r="AK68" s="6">
        <f>IF(AI68=0,0,SUMPRODUCT((AI68&lt;=Good)/COUNTIF(Good,Good)))</f>
        <v>0</v>
      </c>
      <c r="AL68" s="6">
        <f>IF(AJ68=0,0,SUMPRODUCT((AJ68&lt;=Poor)/COUNTIF(Poor,Poor)))</f>
        <v>27.999999999999996</v>
      </c>
    </row>
    <row r="69" spans="1:38" x14ac:dyDescent="0.25">
      <c r="A69" s="3">
        <v>61</v>
      </c>
      <c r="B69" s="3" t="str">
        <f>VLOOKUP($A69,six,2,0)</f>
        <v>Jamauna Mahato</v>
      </c>
      <c r="C69" s="3" t="str">
        <f>VLOOKUP($A69,six,3,0)</f>
        <v>B</v>
      </c>
      <c r="D69" s="3">
        <v>19</v>
      </c>
      <c r="E69" s="3" t="str">
        <f>VLOOKUP(D69,gr37.5,2,1)</f>
        <v>C+</v>
      </c>
      <c r="F69" s="3">
        <f>VLOOKUP(E69,gp,2,0)</f>
        <v>2.4</v>
      </c>
      <c r="G69" s="3">
        <v>20</v>
      </c>
      <c r="H69" s="3" t="str">
        <f>VLOOKUP(G69,gr50.0,2,1)</f>
        <v>C</v>
      </c>
      <c r="I69" s="3">
        <f>VLOOKUP(H69,gp,2,0)</f>
        <v>2</v>
      </c>
      <c r="J69" s="3">
        <v>11</v>
      </c>
      <c r="K69" s="3" t="str">
        <f>VLOOKUP(J69,gr50.0,2,1)</f>
        <v>D</v>
      </c>
      <c r="L69" s="3">
        <f>VLOOKUP(K69,gp,2,0)</f>
        <v>1.2</v>
      </c>
      <c r="M69" s="3">
        <v>20</v>
      </c>
      <c r="N69" s="3" t="str">
        <f>VLOOKUP(M69,gr37.5,2,1)</f>
        <v>C+</v>
      </c>
      <c r="O69" s="3">
        <f>VLOOKUP(N69,gp,2,0)</f>
        <v>2.4</v>
      </c>
      <c r="P69" s="3">
        <v>21</v>
      </c>
      <c r="Q69" s="3" t="str">
        <f>VLOOKUP(P69,gr50.0,2,1)</f>
        <v>C</v>
      </c>
      <c r="R69" s="3">
        <f>VLOOKUP(Q69,gp,2,0)</f>
        <v>2</v>
      </c>
      <c r="S69" s="3">
        <v>20</v>
      </c>
      <c r="T69" s="3" t="str">
        <f>VLOOKUP(S69,gr30.0,2,1)</f>
        <v>B</v>
      </c>
      <c r="U69" s="3">
        <f>VLOOKUP(T69,gp,2,0)</f>
        <v>2.8</v>
      </c>
      <c r="V69" s="3">
        <v>8</v>
      </c>
      <c r="W69" s="3" t="str">
        <f>VLOOKUP(V69,gr25.0,2,1)</f>
        <v>D+</v>
      </c>
      <c r="X69" s="3">
        <f>VLOOKUP(W69,gp,2,0)</f>
        <v>1.6</v>
      </c>
      <c r="Y69" s="3">
        <v>30</v>
      </c>
      <c r="Z69" s="3" t="str">
        <f>VLOOKUP(Y69,gr50.0,2,1)</f>
        <v>B</v>
      </c>
      <c r="AA69" s="3">
        <f>VLOOKUP(Z69,gp,2,0)</f>
        <v>2.8</v>
      </c>
      <c r="AB69" s="3">
        <v>21</v>
      </c>
      <c r="AC69" s="3" t="str">
        <f>VLOOKUP(AB69,gr50.0,2,1)</f>
        <v>C</v>
      </c>
      <c r="AD69" s="3">
        <f>VLOOKUP(AC69,gp,2,0)</f>
        <v>2</v>
      </c>
      <c r="AE69" s="5">
        <f>D69+G69+J69+M69+S69+V69+AB69+P69+Y69</f>
        <v>170</v>
      </c>
      <c r="AF69" s="3">
        <f>ROUND(AVERAGE(F69,I69,L69,O69,U69,X69,AD69,AA69,R69),2)</f>
        <v>2.13</v>
      </c>
      <c r="AG69" s="3" t="str">
        <f>IF(AND(F69&gt;=1.6,I69&gt;=1.6,L69&gt;=1.6,O69&gt;=1.6,U69&gt;=1.6,X69&gt;=1.6,AD69&gt;=1.6,R69&gt;=1.6,AA69&gt;=1.6),"Good",IF(OR(F69=0,I69=0,L69=0,O69=0,U69=0,X69=0,AD69=0,R69=0,AA69=0),"ABS","Poor"))</f>
        <v>Poor</v>
      </c>
      <c r="AH69" s="3">
        <f>IF(AG69="ABS",0,IF(AI69&gt;0,AK69,MAX(goodrank)+AL69))</f>
        <v>8</v>
      </c>
      <c r="AI69" s="3">
        <f>IF(AG69="Good",AF69,0)</f>
        <v>0</v>
      </c>
      <c r="AJ69" s="3">
        <f>IF(AG69="Poor",AF69,0)</f>
        <v>2.13</v>
      </c>
      <c r="AK69" s="6">
        <f>IF(AI69=0,0,SUMPRODUCT((AI69&lt;=Good)/COUNTIF(Good,Good)))</f>
        <v>0</v>
      </c>
      <c r="AL69" s="6">
        <f>IF(AJ69=0,0,SUMPRODUCT((AJ69&lt;=Poor)/COUNTIF(Poor,Poor)))</f>
        <v>3</v>
      </c>
    </row>
    <row r="70" spans="1:38" x14ac:dyDescent="0.25">
      <c r="A70" s="3">
        <v>62</v>
      </c>
      <c r="B70" s="3" t="str">
        <f>VLOOKUP($A70,six,2,0)</f>
        <v>Rajan Sahani</v>
      </c>
      <c r="C70" s="3" t="str">
        <f>VLOOKUP($A70,six,3,0)</f>
        <v>B</v>
      </c>
      <c r="D70" s="3">
        <v>9</v>
      </c>
      <c r="E70" s="3" t="str">
        <f>VLOOKUP(D70,gr37.5,2,1)</f>
        <v>D</v>
      </c>
      <c r="F70" s="3">
        <f>VLOOKUP(E70,gp,2,0)</f>
        <v>1.2</v>
      </c>
      <c r="G70" s="3">
        <v>15</v>
      </c>
      <c r="H70" s="3" t="str">
        <f>VLOOKUP(G70,gr50.0,2,1)</f>
        <v>D+</v>
      </c>
      <c r="I70" s="3">
        <f>VLOOKUP(H70,gp,2,0)</f>
        <v>1.6</v>
      </c>
      <c r="J70" s="3">
        <v>4</v>
      </c>
      <c r="K70" s="3" t="str">
        <f>VLOOKUP(J70,gr50.0,2,1)</f>
        <v>E</v>
      </c>
      <c r="L70" s="3">
        <f>VLOOKUP(K70,gp,2,0)</f>
        <v>0.8</v>
      </c>
      <c r="M70" s="3">
        <v>6</v>
      </c>
      <c r="N70" s="3" t="str">
        <f>VLOOKUP(M70,gr37.5,2,1)</f>
        <v>E</v>
      </c>
      <c r="O70" s="3">
        <f>VLOOKUP(N70,gp,2,0)</f>
        <v>0.8</v>
      </c>
      <c r="P70" s="3">
        <v>10</v>
      </c>
      <c r="Q70" s="3" t="str">
        <f>VLOOKUP(P70,gr50.0,2,1)</f>
        <v>D</v>
      </c>
      <c r="R70" s="3">
        <f>VLOOKUP(Q70,gp,2,0)</f>
        <v>1.2</v>
      </c>
      <c r="S70" s="3">
        <v>9</v>
      </c>
      <c r="T70" s="3" t="str">
        <f>VLOOKUP(S70,gr30.0,2,1)</f>
        <v>D+</v>
      </c>
      <c r="U70" s="3">
        <f>VLOOKUP(T70,gp,2,0)</f>
        <v>1.6</v>
      </c>
      <c r="V70" s="3">
        <v>2</v>
      </c>
      <c r="W70" s="3" t="str">
        <f>VLOOKUP(V70,gr25.0,2,1)</f>
        <v>E</v>
      </c>
      <c r="X70" s="3">
        <f>VLOOKUP(W70,gp,2,0)</f>
        <v>0.8</v>
      </c>
      <c r="Y70" s="3">
        <v>9</v>
      </c>
      <c r="Z70" s="3" t="str">
        <f>VLOOKUP(Y70,gr50.0,2,1)</f>
        <v>E</v>
      </c>
      <c r="AA70" s="3">
        <f>VLOOKUP(Z70,gp,2,0)</f>
        <v>0.8</v>
      </c>
      <c r="AB70" s="3">
        <v>20</v>
      </c>
      <c r="AC70" s="3" t="str">
        <f>VLOOKUP(AB70,gr50.0,2,1)</f>
        <v>C</v>
      </c>
      <c r="AD70" s="3">
        <f>VLOOKUP(AC70,gp,2,0)</f>
        <v>2</v>
      </c>
      <c r="AE70" s="5">
        <f>D70+G70+J70+M70+S70+V70+AB70+P70+Y70</f>
        <v>84</v>
      </c>
      <c r="AF70" s="3">
        <f>ROUND(AVERAGE(F70,I70,L70,O70,U70,X70,AD70,AA70,R70),2)</f>
        <v>1.2</v>
      </c>
      <c r="AG70" s="3" t="str">
        <f>IF(AND(F70&gt;=1.6,I70&gt;=1.6,L70&gt;=1.6,O70&gt;=1.6,U70&gt;=1.6,X70&gt;=1.6,AD70&gt;=1.6,R70&gt;=1.6,AA70&gt;=1.6),"Good",IF(OR(F70=0,I70=0,L70=0,O70=0,U70=0,X70=0,AD70=0,R70=0,AA70=0),"ABS","Poor"))</f>
        <v>Poor</v>
      </c>
      <c r="AH70" s="3">
        <f>IF(AG70="ABS",0,IF(AI70&gt;0,AK70,MAX(goodrank)+AL70))</f>
        <v>24.999999999999996</v>
      </c>
      <c r="AI70" s="3">
        <f>IF(AG70="Good",AF70,0)</f>
        <v>0</v>
      </c>
      <c r="AJ70" s="3">
        <f>IF(AG70="Poor",AF70,0)</f>
        <v>1.2</v>
      </c>
      <c r="AK70" s="6">
        <f>IF(AI70=0,0,SUMPRODUCT((AI70&lt;=Good)/COUNTIF(Good,Good)))</f>
        <v>0</v>
      </c>
      <c r="AL70" s="6">
        <f>IF(AJ70=0,0,SUMPRODUCT((AJ70&lt;=Poor)/COUNTIF(Poor,Poor)))</f>
        <v>19.999999999999996</v>
      </c>
    </row>
    <row r="71" spans="1:38" x14ac:dyDescent="0.25">
      <c r="A71" s="3">
        <v>63</v>
      </c>
      <c r="B71" s="3" t="str">
        <f>VLOOKUP($A71,six,2,0)</f>
        <v>Supriya Mahato</v>
      </c>
      <c r="C71" s="3" t="str">
        <f>VLOOKUP($A71,six,3,0)</f>
        <v>B</v>
      </c>
      <c r="D71" s="3">
        <v>12</v>
      </c>
      <c r="E71" s="3" t="str">
        <f>VLOOKUP(D71,gr37.5,2,1)</f>
        <v>D+</v>
      </c>
      <c r="F71" s="3">
        <f>VLOOKUP(E71,gp,2,0)</f>
        <v>1.6</v>
      </c>
      <c r="G71" s="3">
        <v>15</v>
      </c>
      <c r="H71" s="3" t="str">
        <f>VLOOKUP(G71,gr50.0,2,1)</f>
        <v>D+</v>
      </c>
      <c r="I71" s="3">
        <f>VLOOKUP(H71,gp,2,0)</f>
        <v>1.6</v>
      </c>
      <c r="J71" s="3">
        <v>3</v>
      </c>
      <c r="K71" s="3" t="str">
        <f>VLOOKUP(J71,gr50.0,2,1)</f>
        <v>E</v>
      </c>
      <c r="L71" s="3">
        <f>VLOOKUP(K71,gp,2,0)</f>
        <v>0.8</v>
      </c>
      <c r="M71" s="3">
        <v>1</v>
      </c>
      <c r="N71" s="3" t="str">
        <f>VLOOKUP(M71,gr37.5,2,1)</f>
        <v>E</v>
      </c>
      <c r="O71" s="3">
        <f>VLOOKUP(N71,gp,2,0)</f>
        <v>0.8</v>
      </c>
      <c r="P71" s="3">
        <v>20</v>
      </c>
      <c r="Q71" s="3" t="str">
        <f>VLOOKUP(P71,gr50.0,2,1)</f>
        <v>C</v>
      </c>
      <c r="R71" s="3">
        <f>VLOOKUP(Q71,gp,2,0)</f>
        <v>2</v>
      </c>
      <c r="S71" s="3">
        <v>12</v>
      </c>
      <c r="T71" s="3" t="str">
        <f>VLOOKUP(S71,gr30.0,2,1)</f>
        <v>C</v>
      </c>
      <c r="U71" s="3">
        <f>VLOOKUP(T71,gp,2,0)</f>
        <v>2</v>
      </c>
      <c r="V71" s="3">
        <v>11</v>
      </c>
      <c r="W71" s="3" t="str">
        <f>VLOOKUP(V71,gr25.0,2,1)</f>
        <v>C</v>
      </c>
      <c r="X71" s="3">
        <f>VLOOKUP(W71,gp,2,0)</f>
        <v>2</v>
      </c>
      <c r="Y71" s="3">
        <v>20</v>
      </c>
      <c r="Z71" s="3" t="str">
        <f>VLOOKUP(Y71,gr50.0,2,1)</f>
        <v>C</v>
      </c>
      <c r="AA71" s="3">
        <f>VLOOKUP(Z71,gp,2,0)</f>
        <v>2</v>
      </c>
      <c r="AB71" s="3">
        <v>10</v>
      </c>
      <c r="AC71" s="3" t="str">
        <f>VLOOKUP(AB71,gr50.0,2,1)</f>
        <v>D</v>
      </c>
      <c r="AD71" s="3">
        <f>VLOOKUP(AC71,gp,2,0)</f>
        <v>1.2</v>
      </c>
      <c r="AE71" s="5">
        <f>D71+G71+J71+M71+S71+V71+AB71+P71+Y71</f>
        <v>104</v>
      </c>
      <c r="AF71" s="3">
        <f>ROUND(AVERAGE(F71,I71,L71,O71,U71,X71,AD71,AA71,R71),2)</f>
        <v>1.56</v>
      </c>
      <c r="AG71" s="3" t="str">
        <f>IF(AND(F71&gt;=1.6,I71&gt;=1.6,L71&gt;=1.6,O71&gt;=1.6,U71&gt;=1.6,X71&gt;=1.6,AD71&gt;=1.6,R71&gt;=1.6,AA71&gt;=1.6),"Good",IF(OR(F71=0,I71=0,L71=0,O71=0,U71=0,X71=0,AD71=0,R71=0,AA71=0),"ABS","Poor"))</f>
        <v>Poor</v>
      </c>
      <c r="AH71" s="3">
        <f>IF(AG71="ABS",0,IF(AI71&gt;0,AK71,MAX(goodrank)+AL71))</f>
        <v>20</v>
      </c>
      <c r="AI71" s="3">
        <f>IF(AG71="Good",AF71,0)</f>
        <v>0</v>
      </c>
      <c r="AJ71" s="3">
        <f>IF(AG71="Poor",AF71,0)</f>
        <v>1.56</v>
      </c>
      <c r="AK71" s="6">
        <f>IF(AI71=0,0,SUMPRODUCT((AI71&lt;=Good)/COUNTIF(Good,Good)))</f>
        <v>0</v>
      </c>
      <c r="AL71" s="6">
        <f>IF(AJ71=0,0,SUMPRODUCT((AJ71&lt;=Poor)/COUNTIF(Poor,Poor)))</f>
        <v>15</v>
      </c>
    </row>
    <row r="72" spans="1:38" x14ac:dyDescent="0.25">
      <c r="A72" s="3">
        <v>64</v>
      </c>
      <c r="B72" s="3" t="str">
        <f>VLOOKUP($A72,six,2,0)</f>
        <v>Sabita Shah Teli</v>
      </c>
      <c r="C72" s="3" t="str">
        <f>VLOOKUP($A72,six,3,0)</f>
        <v>B</v>
      </c>
      <c r="D72" s="3">
        <v>14</v>
      </c>
      <c r="E72" s="3" t="str">
        <f>VLOOKUP(D72,gr37.5,2,1)</f>
        <v>D+</v>
      </c>
      <c r="F72" s="3">
        <f>VLOOKUP(E72,gp,2,0)</f>
        <v>1.6</v>
      </c>
      <c r="G72" s="3">
        <v>16</v>
      </c>
      <c r="H72" s="3" t="str">
        <f>VLOOKUP(G72,gr50.0,2,1)</f>
        <v>D+</v>
      </c>
      <c r="I72" s="3">
        <f>VLOOKUP(H72,gp,2,0)</f>
        <v>1.6</v>
      </c>
      <c r="J72" s="3">
        <v>4</v>
      </c>
      <c r="K72" s="3" t="str">
        <f>VLOOKUP(J72,gr50.0,2,1)</f>
        <v>E</v>
      </c>
      <c r="L72" s="3">
        <f>VLOOKUP(K72,gp,2,0)</f>
        <v>0.8</v>
      </c>
      <c r="M72" s="3">
        <v>1</v>
      </c>
      <c r="N72" s="3" t="str">
        <f>VLOOKUP(M72,gr37.5,2,1)</f>
        <v>E</v>
      </c>
      <c r="O72" s="3">
        <f>VLOOKUP(N72,gp,2,0)</f>
        <v>0.8</v>
      </c>
      <c r="P72" s="3">
        <v>11</v>
      </c>
      <c r="Q72" s="3" t="str">
        <f>VLOOKUP(P72,gr50.0,2,1)</f>
        <v>D</v>
      </c>
      <c r="R72" s="3">
        <f>VLOOKUP(Q72,gp,2,0)</f>
        <v>1.2</v>
      </c>
      <c r="S72" s="3">
        <v>8</v>
      </c>
      <c r="T72" s="3" t="str">
        <f>VLOOKUP(S72,gr30.0,2,1)</f>
        <v>D</v>
      </c>
      <c r="U72" s="3">
        <f>VLOOKUP(T72,gp,2,0)</f>
        <v>1.2</v>
      </c>
      <c r="V72" s="3">
        <v>4</v>
      </c>
      <c r="W72" s="3" t="str">
        <f>VLOOKUP(V72,gr25.0,2,1)</f>
        <v>E</v>
      </c>
      <c r="X72" s="3">
        <f>VLOOKUP(W72,gp,2,0)</f>
        <v>0.8</v>
      </c>
      <c r="Y72" s="3">
        <v>8</v>
      </c>
      <c r="Z72" s="3" t="str">
        <f>VLOOKUP(Y72,gr50.0,2,1)</f>
        <v>E</v>
      </c>
      <c r="AA72" s="3">
        <f>VLOOKUP(Z72,gp,2,0)</f>
        <v>0.8</v>
      </c>
      <c r="AB72" s="3">
        <v>11</v>
      </c>
      <c r="AC72" s="3" t="str">
        <f>VLOOKUP(AB72,gr50.0,2,1)</f>
        <v>D</v>
      </c>
      <c r="AD72" s="3">
        <f>VLOOKUP(AC72,gp,2,0)</f>
        <v>1.2</v>
      </c>
      <c r="AE72" s="5">
        <f>D72+G72+J72+M72+S72+V72+AB72+P72+Y72</f>
        <v>77</v>
      </c>
      <c r="AF72" s="3">
        <f>ROUND(AVERAGE(F72,I72,L72,O72,U72,X72,AD72,AA72,R72),2)</f>
        <v>1.1100000000000001</v>
      </c>
      <c r="AG72" s="3" t="str">
        <f>IF(AND(F72&gt;=1.6,I72&gt;=1.6,L72&gt;=1.6,O72&gt;=1.6,U72&gt;=1.6,X72&gt;=1.6,AD72&gt;=1.6,R72&gt;=1.6,AA72&gt;=1.6),"Good",IF(OR(F72=0,I72=0,L72=0,O72=0,U72=0,X72=0,AD72=0,R72=0,AA72=0),"ABS","Poor"))</f>
        <v>Poor</v>
      </c>
      <c r="AH72" s="3">
        <f>IF(AG72="ABS",0,IF(AI72&gt;0,AK72,MAX(goodrank)+AL72))</f>
        <v>26.999999999999996</v>
      </c>
      <c r="AI72" s="3">
        <f>IF(AG72="Good",AF72,0)</f>
        <v>0</v>
      </c>
      <c r="AJ72" s="3">
        <f>IF(AG72="Poor",AF72,0)</f>
        <v>1.1100000000000001</v>
      </c>
      <c r="AK72" s="6">
        <f>IF(AI72=0,0,SUMPRODUCT((AI72&lt;=Good)/COUNTIF(Good,Good)))</f>
        <v>0</v>
      </c>
      <c r="AL72" s="6">
        <f>IF(AJ72=0,0,SUMPRODUCT((AJ72&lt;=Poor)/COUNTIF(Poor,Poor)))</f>
        <v>21.999999999999996</v>
      </c>
    </row>
    <row r="73" spans="1:38" x14ac:dyDescent="0.25">
      <c r="A73" s="3">
        <v>65</v>
      </c>
      <c r="B73" s="3" t="str">
        <f>VLOOKUP($A73,six,2,0)</f>
        <v>Najma Khatun</v>
      </c>
      <c r="C73" s="3" t="str">
        <f>VLOOKUP($A73,six,3,0)</f>
        <v>B</v>
      </c>
      <c r="D73" s="3">
        <v>14</v>
      </c>
      <c r="E73" s="3" t="str">
        <f>VLOOKUP(D73,gr37.5,2,1)</f>
        <v>D+</v>
      </c>
      <c r="F73" s="3">
        <f>VLOOKUP(E73,gp,2,0)</f>
        <v>1.6</v>
      </c>
      <c r="G73" s="3">
        <v>18</v>
      </c>
      <c r="H73" s="3" t="str">
        <f>VLOOKUP(G73,gr50.0,2,1)</f>
        <v>D+</v>
      </c>
      <c r="I73" s="3">
        <f>VLOOKUP(H73,gp,2,0)</f>
        <v>1.6</v>
      </c>
      <c r="J73" s="3">
        <v>4</v>
      </c>
      <c r="K73" s="3" t="str">
        <f>VLOOKUP(J73,gr50.0,2,1)</f>
        <v>E</v>
      </c>
      <c r="L73" s="3">
        <f>VLOOKUP(K73,gp,2,0)</f>
        <v>0.8</v>
      </c>
      <c r="M73" s="3">
        <v>4</v>
      </c>
      <c r="N73" s="3" t="str">
        <f>VLOOKUP(M73,gr37.5,2,1)</f>
        <v>E</v>
      </c>
      <c r="O73" s="3">
        <f>VLOOKUP(N73,gp,2,0)</f>
        <v>0.8</v>
      </c>
      <c r="P73" s="3">
        <v>12</v>
      </c>
      <c r="Q73" s="3" t="str">
        <f>VLOOKUP(P73,gr50.0,2,1)</f>
        <v>D</v>
      </c>
      <c r="R73" s="3">
        <f>VLOOKUP(Q73,gp,2,0)</f>
        <v>1.2</v>
      </c>
      <c r="S73" s="3">
        <v>12</v>
      </c>
      <c r="T73" s="3" t="str">
        <f>VLOOKUP(S73,gr30.0,2,1)</f>
        <v>C</v>
      </c>
      <c r="U73" s="3">
        <f>VLOOKUP(T73,gp,2,0)</f>
        <v>2</v>
      </c>
      <c r="V73" s="3">
        <v>6</v>
      </c>
      <c r="W73" s="3" t="str">
        <f>VLOOKUP(V73,gr25.0,2,1)</f>
        <v>D</v>
      </c>
      <c r="X73" s="3">
        <f>VLOOKUP(W73,gp,2,0)</f>
        <v>1.2</v>
      </c>
      <c r="Y73" s="3">
        <v>18</v>
      </c>
      <c r="Z73" s="3" t="str">
        <f>VLOOKUP(Y73,gr50.0,2,1)</f>
        <v>D+</v>
      </c>
      <c r="AA73" s="3">
        <f>VLOOKUP(Z73,gp,2,0)</f>
        <v>1.6</v>
      </c>
      <c r="AB73" s="3">
        <v>7</v>
      </c>
      <c r="AC73" s="3" t="str">
        <f>VLOOKUP(AB73,gr50.0,2,1)</f>
        <v>E</v>
      </c>
      <c r="AD73" s="3">
        <f>VLOOKUP(AC73,gp,2,0)</f>
        <v>0.8</v>
      </c>
      <c r="AE73" s="5">
        <f>D73+G73+J73+M73+S73+V73+AB73+P73+Y73</f>
        <v>95</v>
      </c>
      <c r="AF73" s="3">
        <f>ROUND(AVERAGE(F73,I73,L73,O73,U73,X73,AD73,AA73,R73),2)</f>
        <v>1.29</v>
      </c>
      <c r="AG73" s="3" t="str">
        <f>IF(AND(F73&gt;=1.6,I73&gt;=1.6,L73&gt;=1.6,O73&gt;=1.6,U73&gt;=1.6,X73&gt;=1.6,AD73&gt;=1.6,R73&gt;=1.6,AA73&gt;=1.6),"Good",IF(OR(F73=0,I73=0,L73=0,O73=0,U73=0,X73=0,AD73=0,R73=0,AA73=0),"ABS","Poor"))</f>
        <v>Poor</v>
      </c>
      <c r="AH73" s="3">
        <f>IF(AG73="ABS",0,IF(AI73&gt;0,AK73,MAX(goodrank)+AL73))</f>
        <v>23</v>
      </c>
      <c r="AI73" s="3">
        <f>IF(AG73="Good",AF73,0)</f>
        <v>0</v>
      </c>
      <c r="AJ73" s="3">
        <f>IF(AG73="Poor",AF73,0)</f>
        <v>1.29</v>
      </c>
      <c r="AK73" s="6">
        <f>IF(AI73=0,0,SUMPRODUCT((AI73&lt;=Good)/COUNTIF(Good,Good)))</f>
        <v>0</v>
      </c>
      <c r="AL73" s="6">
        <f>IF(AJ73=0,0,SUMPRODUCT((AJ73&lt;=Poor)/COUNTIF(Poor,Poor)))</f>
        <v>18</v>
      </c>
    </row>
    <row r="74" spans="1:38" x14ac:dyDescent="0.25">
      <c r="A74" s="3">
        <v>66</v>
      </c>
      <c r="B74" s="3" t="str">
        <f>VLOOKUP($A74,six,2,0)</f>
        <v>Anjali Mahato</v>
      </c>
      <c r="C74" s="3" t="str">
        <f>VLOOKUP($A74,six,3,0)</f>
        <v>B</v>
      </c>
      <c r="D74" s="3">
        <v>5</v>
      </c>
      <c r="E74" s="3" t="str">
        <f>VLOOKUP(D74,gr37.5,2,1)</f>
        <v>E</v>
      </c>
      <c r="F74" s="3">
        <f>VLOOKUP(E74,gp,2,0)</f>
        <v>0.8</v>
      </c>
      <c r="G74" s="3">
        <v>7</v>
      </c>
      <c r="H74" s="3" t="str">
        <f>VLOOKUP(G74,gr50.0,2,1)</f>
        <v>E</v>
      </c>
      <c r="I74" s="3">
        <f>VLOOKUP(H74,gp,2,0)</f>
        <v>0.8</v>
      </c>
      <c r="J74" s="3">
        <v>2</v>
      </c>
      <c r="K74" s="3" t="str">
        <f>VLOOKUP(J74,gr50.0,2,1)</f>
        <v>E</v>
      </c>
      <c r="L74" s="3">
        <f>VLOOKUP(K74,gp,2,0)</f>
        <v>0.8</v>
      </c>
      <c r="M74" s="3">
        <v>1</v>
      </c>
      <c r="N74" s="3" t="str">
        <f>VLOOKUP(M74,gr37.5,2,1)</f>
        <v>E</v>
      </c>
      <c r="O74" s="3">
        <f>VLOOKUP(N74,gp,2,0)</f>
        <v>0.8</v>
      </c>
      <c r="P74" s="3">
        <v>8</v>
      </c>
      <c r="Q74" s="3" t="str">
        <f>VLOOKUP(P74,gr50.0,2,1)</f>
        <v>E</v>
      </c>
      <c r="R74" s="3">
        <f>VLOOKUP(Q74,gp,2,0)</f>
        <v>0.8</v>
      </c>
      <c r="S74" s="3">
        <v>1</v>
      </c>
      <c r="T74" s="3" t="str">
        <f>VLOOKUP(S74,gr30.0,2,1)</f>
        <v>E</v>
      </c>
      <c r="U74" s="3">
        <f>VLOOKUP(T74,gp,2,0)</f>
        <v>0.8</v>
      </c>
      <c r="V74" s="3">
        <v>1</v>
      </c>
      <c r="W74" s="3" t="str">
        <f>VLOOKUP(V74,gr25.0,2,1)</f>
        <v>E</v>
      </c>
      <c r="X74" s="3">
        <f>VLOOKUP(W74,gp,2,0)</f>
        <v>0.8</v>
      </c>
      <c r="Y74" s="3">
        <v>4</v>
      </c>
      <c r="Z74" s="3" t="str">
        <f>VLOOKUP(Y74,gr50.0,2,1)</f>
        <v>E</v>
      </c>
      <c r="AA74" s="3">
        <f>VLOOKUP(Z74,gp,2,0)</f>
        <v>0.8</v>
      </c>
      <c r="AB74" s="3">
        <v>7</v>
      </c>
      <c r="AC74" s="3" t="str">
        <f>VLOOKUP(AB74,gr50.0,2,1)</f>
        <v>E</v>
      </c>
      <c r="AD74" s="3">
        <f>VLOOKUP(AC74,gp,2,0)</f>
        <v>0.8</v>
      </c>
      <c r="AE74" s="5">
        <f>D74+G74+J74+M74+S74+V74+AB74+P74+Y74</f>
        <v>36</v>
      </c>
      <c r="AF74" s="3">
        <f>ROUND(AVERAGE(F74,I74,L74,O74,U74,X74,AD74,AA74,R74),2)</f>
        <v>0.8</v>
      </c>
      <c r="AG74" s="3" t="str">
        <f>IF(AND(F74&gt;=1.6,I74&gt;=1.6,L74&gt;=1.6,O74&gt;=1.6,U74&gt;=1.6,X74&gt;=1.6,AD74&gt;=1.6,R74&gt;=1.6,AA74&gt;=1.6),"Good",IF(OR(F74=0,I74=0,L74=0,O74=0,U74=0,X74=0,AD74=0,R74=0,AA74=0),"ABS","Poor"))</f>
        <v>Poor</v>
      </c>
      <c r="AH74" s="3">
        <f>IF(AG74="ABS",0,IF(AI74&gt;0,AK74,MAX(goodrank)+AL74))</f>
        <v>33</v>
      </c>
      <c r="AI74" s="3">
        <f>IF(AG74="Good",AF74,0)</f>
        <v>0</v>
      </c>
      <c r="AJ74" s="3">
        <f>IF(AG74="Poor",AF74,0)</f>
        <v>0.8</v>
      </c>
      <c r="AK74" s="6">
        <f>IF(AI74=0,0,SUMPRODUCT((AI74&lt;=Good)/COUNTIF(Good,Good)))</f>
        <v>0</v>
      </c>
      <c r="AL74" s="6">
        <f>IF(AJ74=0,0,SUMPRODUCT((AJ74&lt;=Poor)/COUNTIF(Poor,Poor)))</f>
        <v>27.999999999999996</v>
      </c>
    </row>
    <row r="75" spans="1:38" x14ac:dyDescent="0.25">
      <c r="A75" s="3">
        <v>67</v>
      </c>
      <c r="B75" s="3" t="str">
        <f>VLOOKUP($A75,six,2,0)</f>
        <v>Smriti Pawe</v>
      </c>
      <c r="C75" s="3" t="str">
        <f>VLOOKUP($A75,six,3,0)</f>
        <v>B</v>
      </c>
      <c r="D75" s="3">
        <v>5</v>
      </c>
      <c r="E75" s="3" t="str">
        <f>VLOOKUP(D75,gr37.5,2,1)</f>
        <v>E</v>
      </c>
      <c r="F75" s="3">
        <f>VLOOKUP(E75,gp,2,0)</f>
        <v>0.8</v>
      </c>
      <c r="G75" s="3">
        <v>5</v>
      </c>
      <c r="H75" s="3" t="str">
        <f>VLOOKUP(G75,gr50.0,2,1)</f>
        <v>E</v>
      </c>
      <c r="I75" s="3">
        <f>VLOOKUP(H75,gp,2,0)</f>
        <v>0.8</v>
      </c>
      <c r="J75" s="3">
        <v>1</v>
      </c>
      <c r="K75" s="3" t="str">
        <f>VLOOKUP(J75,gr50.0,2,1)</f>
        <v>E</v>
      </c>
      <c r="L75" s="3">
        <f>VLOOKUP(K75,gp,2,0)</f>
        <v>0.8</v>
      </c>
      <c r="M75" s="3">
        <v>2</v>
      </c>
      <c r="N75" s="3" t="str">
        <f>VLOOKUP(M75,gr37.5,2,1)</f>
        <v>E</v>
      </c>
      <c r="O75" s="3">
        <f>VLOOKUP(N75,gp,2,0)</f>
        <v>0.8</v>
      </c>
      <c r="P75" s="3">
        <v>4</v>
      </c>
      <c r="Q75" s="3" t="str">
        <f>VLOOKUP(P75,gr50.0,2,1)</f>
        <v>E</v>
      </c>
      <c r="R75" s="3">
        <f>VLOOKUP(Q75,gp,2,0)</f>
        <v>0.8</v>
      </c>
      <c r="S75" s="3">
        <v>9</v>
      </c>
      <c r="T75" s="3" t="str">
        <f>VLOOKUP(S75,gr30.0,2,1)</f>
        <v>D+</v>
      </c>
      <c r="U75" s="3">
        <f>VLOOKUP(T75,gp,2,0)</f>
        <v>1.6</v>
      </c>
      <c r="V75" s="3">
        <v>2</v>
      </c>
      <c r="W75" s="3" t="str">
        <f>VLOOKUP(V75,gr25.0,2,1)</f>
        <v>E</v>
      </c>
      <c r="X75" s="3">
        <f>VLOOKUP(W75,gp,2,0)</f>
        <v>0.8</v>
      </c>
      <c r="Y75" s="3">
        <v>13</v>
      </c>
      <c r="Z75" s="3" t="str">
        <f>VLOOKUP(Y75,gr50.0,2,1)</f>
        <v>D</v>
      </c>
      <c r="AA75" s="3">
        <f>VLOOKUP(Z75,gp,2,0)</f>
        <v>1.2</v>
      </c>
      <c r="AB75" s="3">
        <v>10</v>
      </c>
      <c r="AC75" s="3" t="str">
        <f>VLOOKUP(AB75,gr50.0,2,1)</f>
        <v>D</v>
      </c>
      <c r="AD75" s="3">
        <f>VLOOKUP(AC75,gp,2,0)</f>
        <v>1.2</v>
      </c>
      <c r="AE75" s="5">
        <f>D75+G75+J75+M75+S75+V75+AB75+P75+Y75</f>
        <v>51</v>
      </c>
      <c r="AF75" s="3">
        <f>ROUND(AVERAGE(F75,I75,L75,O75,U75,X75,AD75,AA75,R75),2)</f>
        <v>0.98</v>
      </c>
      <c r="AG75" s="3" t="str">
        <f>IF(AND(F75&gt;=1.6,I75&gt;=1.6,L75&gt;=1.6,O75&gt;=1.6,U75&gt;=1.6,X75&gt;=1.6,AD75&gt;=1.6,R75&gt;=1.6,AA75&gt;=1.6),"Good",IF(OR(F75=0,I75=0,L75=0,O75=0,U75=0,X75=0,AD75=0,R75=0,AA75=0),"ABS","Poor"))</f>
        <v>Poor</v>
      </c>
      <c r="AH75" s="3">
        <f>IF(AG75="ABS",0,IF(AI75&gt;0,AK75,MAX(goodrank)+AL75))</f>
        <v>28.999999999999996</v>
      </c>
      <c r="AI75" s="3">
        <f>IF(AG75="Good",AF75,0)</f>
        <v>0</v>
      </c>
      <c r="AJ75" s="3">
        <f>IF(AG75="Poor",AF75,0)</f>
        <v>0.98</v>
      </c>
      <c r="AK75" s="6">
        <f>IF(AI75=0,0,SUMPRODUCT((AI75&lt;=Good)/COUNTIF(Good,Good)))</f>
        <v>0</v>
      </c>
      <c r="AL75" s="6">
        <f>IF(AJ75=0,0,SUMPRODUCT((AJ75&lt;=Poor)/COUNTIF(Poor,Poor)))</f>
        <v>23.999999999999996</v>
      </c>
    </row>
    <row r="76" spans="1:38" x14ac:dyDescent="0.25">
      <c r="A76" s="3">
        <v>68</v>
      </c>
      <c r="B76" s="3" t="str">
        <f>VLOOKUP($A76,six,2,0)</f>
        <v>Punita Sahani</v>
      </c>
      <c r="C76" s="3" t="str">
        <f>VLOOKUP($A76,six,3,0)</f>
        <v>B</v>
      </c>
      <c r="D76" s="3">
        <v>8</v>
      </c>
      <c r="E76" s="3" t="str">
        <f>VLOOKUP(D76,gr37.5,2,1)</f>
        <v>D</v>
      </c>
      <c r="F76" s="3">
        <f>VLOOKUP(E76,gp,2,0)</f>
        <v>1.2</v>
      </c>
      <c r="G76" s="3">
        <v>10</v>
      </c>
      <c r="H76" s="3" t="str">
        <f>VLOOKUP(G76,gr50.0,2,1)</f>
        <v>D</v>
      </c>
      <c r="I76" s="3">
        <f>VLOOKUP(H76,gp,2,0)</f>
        <v>1.2</v>
      </c>
      <c r="J76" s="3">
        <v>4</v>
      </c>
      <c r="K76" s="3" t="str">
        <f>VLOOKUP(J76,gr50.0,2,1)</f>
        <v>E</v>
      </c>
      <c r="L76" s="3">
        <f>VLOOKUP(K76,gp,2,0)</f>
        <v>0.8</v>
      </c>
      <c r="M76" s="3">
        <v>5</v>
      </c>
      <c r="N76" s="3" t="str">
        <f>VLOOKUP(M76,gr37.5,2,1)</f>
        <v>E</v>
      </c>
      <c r="O76" s="3">
        <f>VLOOKUP(N76,gp,2,0)</f>
        <v>0.8</v>
      </c>
      <c r="P76" s="3">
        <v>8</v>
      </c>
      <c r="Q76" s="3" t="str">
        <f>VLOOKUP(P76,gr50.0,2,1)</f>
        <v>E</v>
      </c>
      <c r="R76" s="3">
        <f>VLOOKUP(Q76,gp,2,0)</f>
        <v>0.8</v>
      </c>
      <c r="S76" s="3">
        <v>10</v>
      </c>
      <c r="T76" s="3" t="str">
        <f>VLOOKUP(S76,gr30.0,2,1)</f>
        <v>D+</v>
      </c>
      <c r="U76" s="3">
        <f>VLOOKUP(T76,gp,2,0)</f>
        <v>1.6</v>
      </c>
      <c r="V76" s="3">
        <v>1</v>
      </c>
      <c r="W76" s="3" t="str">
        <f>VLOOKUP(V76,gr25.0,2,1)</f>
        <v>E</v>
      </c>
      <c r="X76" s="3">
        <f>VLOOKUP(W76,gp,2,0)</f>
        <v>0.8</v>
      </c>
      <c r="Y76" s="3">
        <v>7</v>
      </c>
      <c r="Z76" s="3" t="str">
        <f>VLOOKUP(Y76,gr50.0,2,1)</f>
        <v>E</v>
      </c>
      <c r="AA76" s="3">
        <f>VLOOKUP(Z76,gp,2,0)</f>
        <v>0.8</v>
      </c>
      <c r="AB76" s="3">
        <v>12</v>
      </c>
      <c r="AC76" s="3" t="str">
        <f>VLOOKUP(AB76,gr50.0,2,1)</f>
        <v>D</v>
      </c>
      <c r="AD76" s="3">
        <f>VLOOKUP(AC76,gp,2,0)</f>
        <v>1.2</v>
      </c>
      <c r="AE76" s="5">
        <f>D76+G76+J76+M76+S76+V76+AB76+P76+Y76</f>
        <v>65</v>
      </c>
      <c r="AF76" s="3">
        <f>ROUND(AVERAGE(F76,I76,L76,O76,U76,X76,AD76,AA76,R76),2)</f>
        <v>1.02</v>
      </c>
      <c r="AG76" s="3" t="str">
        <f>IF(AND(F76&gt;=1.6,I76&gt;=1.6,L76&gt;=1.6,O76&gt;=1.6,U76&gt;=1.6,X76&gt;=1.6,AD76&gt;=1.6,R76&gt;=1.6,AA76&gt;=1.6),"Good",IF(OR(F76=0,I76=0,L76=0,O76=0,U76=0,X76=0,AD76=0,R76=0,AA76=0),"ABS","Poor"))</f>
        <v>Poor</v>
      </c>
      <c r="AH76" s="3">
        <f>IF(AG76="ABS",0,IF(AI76&gt;0,AK76,MAX(goodrank)+AL76))</f>
        <v>27.999999999999996</v>
      </c>
      <c r="AI76" s="3">
        <f>IF(AG76="Good",AF76,0)</f>
        <v>0</v>
      </c>
      <c r="AJ76" s="3">
        <f>IF(AG76="Poor",AF76,0)</f>
        <v>1.02</v>
      </c>
      <c r="AK76" s="6">
        <f>IF(AI76=0,0,SUMPRODUCT((AI76&lt;=Good)/COUNTIF(Good,Good)))</f>
        <v>0</v>
      </c>
      <c r="AL76" s="6">
        <f>IF(AJ76=0,0,SUMPRODUCT((AJ76&lt;=Poor)/COUNTIF(Poor,Poor)))</f>
        <v>22.999999999999996</v>
      </c>
    </row>
    <row r="77" spans="1:38" x14ac:dyDescent="0.25">
      <c r="A77" s="3">
        <v>69</v>
      </c>
      <c r="B77" s="3" t="str">
        <f>VLOOKUP($A77,six,2,0)</f>
        <v xml:space="preserve">Nisha Shah </v>
      </c>
      <c r="C77" s="3" t="str">
        <f>VLOOKUP($A77,six,3,0)</f>
        <v>B</v>
      </c>
      <c r="D77" s="3">
        <v>20</v>
      </c>
      <c r="E77" s="3" t="str">
        <f>VLOOKUP(D77,gr37.5,2,1)</f>
        <v>C+</v>
      </c>
      <c r="F77" s="3">
        <f>VLOOKUP(E77,gp,2,0)</f>
        <v>2.4</v>
      </c>
      <c r="G77" s="3">
        <v>22</v>
      </c>
      <c r="H77" s="3" t="str">
        <f>VLOOKUP(G77,gr50.0,2,1)</f>
        <v>C</v>
      </c>
      <c r="I77" s="3">
        <f>VLOOKUP(H77,gp,2,0)</f>
        <v>2</v>
      </c>
      <c r="J77" s="3">
        <v>5</v>
      </c>
      <c r="K77" s="3" t="str">
        <f>VLOOKUP(J77,gr50.0,2,1)</f>
        <v>E</v>
      </c>
      <c r="L77" s="3">
        <f>VLOOKUP(K77,gp,2,0)</f>
        <v>0.8</v>
      </c>
      <c r="M77" s="3">
        <v>4</v>
      </c>
      <c r="N77" s="3" t="str">
        <f>VLOOKUP(M77,gr37.5,2,1)</f>
        <v>E</v>
      </c>
      <c r="O77" s="3">
        <f>VLOOKUP(N77,gp,2,0)</f>
        <v>0.8</v>
      </c>
      <c r="P77" s="3">
        <v>23</v>
      </c>
      <c r="Q77" s="3" t="str">
        <f>VLOOKUP(P77,gr50.0,2,1)</f>
        <v>C</v>
      </c>
      <c r="R77" s="3">
        <f>VLOOKUP(Q77,gp,2,0)</f>
        <v>2</v>
      </c>
      <c r="S77" s="3">
        <v>14</v>
      </c>
      <c r="T77" s="3" t="str">
        <f>VLOOKUP(S77,gr30.0,2,1)</f>
        <v>C</v>
      </c>
      <c r="U77" s="3">
        <f>VLOOKUP(T77,gp,2,0)</f>
        <v>2</v>
      </c>
      <c r="V77" s="3">
        <v>10</v>
      </c>
      <c r="W77" s="3" t="str">
        <f>VLOOKUP(V77,gr25.0,2,1)</f>
        <v>C</v>
      </c>
      <c r="X77" s="3">
        <f>VLOOKUP(W77,gp,2,0)</f>
        <v>2</v>
      </c>
      <c r="Y77" s="3">
        <v>15</v>
      </c>
      <c r="Z77" s="3" t="str">
        <f>VLOOKUP(Y77,gr50.0,2,1)</f>
        <v>D+</v>
      </c>
      <c r="AA77" s="3">
        <f>VLOOKUP(Z77,gp,2,0)</f>
        <v>1.6</v>
      </c>
      <c r="AB77" s="3">
        <v>24</v>
      </c>
      <c r="AC77" s="3" t="str">
        <f>VLOOKUP(AB77,gr50.0,2,1)</f>
        <v>C</v>
      </c>
      <c r="AD77" s="3">
        <f>VLOOKUP(AC77,gp,2,0)</f>
        <v>2</v>
      </c>
      <c r="AE77" s="5">
        <f>D77+G77+J77+M77+S77+V77+AB77+P77+Y77</f>
        <v>137</v>
      </c>
      <c r="AF77" s="3">
        <f>ROUND(AVERAGE(F77,I77,L77,O77,U77,X77,AD77,AA77,R77),2)</f>
        <v>1.73</v>
      </c>
      <c r="AG77" s="3" t="str">
        <f>IF(AND(F77&gt;=1.6,I77&gt;=1.6,L77&gt;=1.6,O77&gt;=1.6,U77&gt;=1.6,X77&gt;=1.6,AD77&gt;=1.6,R77&gt;=1.6,AA77&gt;=1.6),"Good",IF(OR(F77=0,I77=0,L77=0,O77=0,U77=0,X77=0,AD77=0,R77=0,AA77=0),"ABS","Poor"))</f>
        <v>Poor</v>
      </c>
      <c r="AH77" s="3">
        <f>IF(AG77="ABS",0,IF(AI77&gt;0,AK77,MAX(goodrank)+AL77))</f>
        <v>16</v>
      </c>
      <c r="AI77" s="3">
        <f>IF(AG77="Good",AF77,0)</f>
        <v>0</v>
      </c>
      <c r="AJ77" s="3">
        <f>IF(AG77="Poor",AF77,0)</f>
        <v>1.73</v>
      </c>
      <c r="AK77" s="6">
        <f>IF(AI77=0,0,SUMPRODUCT((AI77&lt;=Good)/COUNTIF(Good,Good)))</f>
        <v>0</v>
      </c>
      <c r="AL77" s="6">
        <f>IF(AJ77=0,0,SUMPRODUCT((AJ77&lt;=Poor)/COUNTIF(Poor,Poor)))</f>
        <v>11</v>
      </c>
    </row>
    <row r="78" spans="1:38" x14ac:dyDescent="0.25">
      <c r="A78" s="3">
        <v>70</v>
      </c>
      <c r="B78" s="3" t="str">
        <f>VLOOKUP($A78,six,2,0)</f>
        <v>Anjali Sahani</v>
      </c>
      <c r="C78" s="3" t="str">
        <f>VLOOKUP($A78,six,3,0)</f>
        <v>B</v>
      </c>
      <c r="D78" s="3">
        <v>3</v>
      </c>
      <c r="E78" s="3" t="str">
        <f>VLOOKUP(D78,gr37.5,2,1)</f>
        <v>E</v>
      </c>
      <c r="F78" s="3">
        <f>VLOOKUP(E78,gp,2,0)</f>
        <v>0.8</v>
      </c>
      <c r="G78" s="3">
        <v>3</v>
      </c>
      <c r="H78" s="3" t="str">
        <f>VLOOKUP(G78,gr50.0,2,1)</f>
        <v>E</v>
      </c>
      <c r="I78" s="3">
        <f>VLOOKUP(H78,gp,2,0)</f>
        <v>0.8</v>
      </c>
      <c r="J78" s="3">
        <v>8</v>
      </c>
      <c r="K78" s="3" t="str">
        <f>VLOOKUP(J78,gr50.0,2,1)</f>
        <v>E</v>
      </c>
      <c r="L78" s="3">
        <f>VLOOKUP(K78,gp,2,0)</f>
        <v>0.8</v>
      </c>
      <c r="M78" s="3">
        <v>1</v>
      </c>
      <c r="N78" s="3" t="str">
        <f>VLOOKUP(M78,gr37.5,2,1)</f>
        <v>E</v>
      </c>
      <c r="O78" s="3">
        <f>VLOOKUP(N78,gp,2,0)</f>
        <v>0.8</v>
      </c>
      <c r="P78" s="3">
        <v>5</v>
      </c>
      <c r="Q78" s="3" t="str">
        <f>VLOOKUP(P78,gr50.0,2,1)</f>
        <v>E</v>
      </c>
      <c r="R78" s="3">
        <f>VLOOKUP(Q78,gp,2,0)</f>
        <v>0.8</v>
      </c>
      <c r="S78" s="3">
        <v>1</v>
      </c>
      <c r="T78" s="3" t="str">
        <f>VLOOKUP(S78,gr30.0,2,1)</f>
        <v>E</v>
      </c>
      <c r="U78" s="3">
        <f>VLOOKUP(T78,gp,2,0)</f>
        <v>0.8</v>
      </c>
      <c r="V78" s="3">
        <v>1</v>
      </c>
      <c r="W78" s="3" t="str">
        <f>VLOOKUP(V78,gr25.0,2,1)</f>
        <v>E</v>
      </c>
      <c r="X78" s="3">
        <f>VLOOKUP(W78,gp,2,0)</f>
        <v>0.8</v>
      </c>
      <c r="Y78" s="3">
        <v>1</v>
      </c>
      <c r="Z78" s="3" t="str">
        <f>VLOOKUP(Y78,gr50.0,2,1)</f>
        <v>E</v>
      </c>
      <c r="AA78" s="3">
        <f>VLOOKUP(Z78,gp,2,0)</f>
        <v>0.8</v>
      </c>
      <c r="AB78" s="3">
        <v>4</v>
      </c>
      <c r="AC78" s="3" t="str">
        <f>VLOOKUP(AB78,gr50.0,2,1)</f>
        <v>E</v>
      </c>
      <c r="AD78" s="3">
        <f>VLOOKUP(AC78,gp,2,0)</f>
        <v>0.8</v>
      </c>
      <c r="AE78" s="5">
        <f>D78+G78+J78+M78+S78+V78+AB78+P78+Y78</f>
        <v>27</v>
      </c>
      <c r="AF78" s="3">
        <f>ROUND(AVERAGE(F78,I78,L78,O78,U78,X78,AD78,AA78,R78),2)</f>
        <v>0.8</v>
      </c>
      <c r="AG78" s="3" t="str">
        <f>IF(AND(F78&gt;=1.6,I78&gt;=1.6,L78&gt;=1.6,O78&gt;=1.6,U78&gt;=1.6,X78&gt;=1.6,AD78&gt;=1.6,R78&gt;=1.6,AA78&gt;=1.6),"Good",IF(OR(F78=0,I78=0,L78=0,O78=0,U78=0,X78=0,AD78=0,R78=0,AA78=0),"ABS","Poor"))</f>
        <v>Poor</v>
      </c>
      <c r="AH78" s="3">
        <f>IF(AG78="ABS",0,IF(AI78&gt;0,AK78,MAX(goodrank)+AL78))</f>
        <v>33</v>
      </c>
      <c r="AI78" s="3">
        <f>IF(AG78="Good",AF78,0)</f>
        <v>0</v>
      </c>
      <c r="AJ78" s="3">
        <f>IF(AG78="Poor",AF78,0)</f>
        <v>0.8</v>
      </c>
      <c r="AK78" s="6">
        <f>IF(AI78=0,0,SUMPRODUCT((AI78&lt;=Good)/COUNTIF(Good,Good)))</f>
        <v>0</v>
      </c>
      <c r="AL78" s="6">
        <f>IF(AJ78=0,0,SUMPRODUCT((AJ78&lt;=Poor)/COUNTIF(Poor,Poor)))</f>
        <v>27.999999999999996</v>
      </c>
    </row>
    <row r="79" spans="1:38" x14ac:dyDescent="0.25">
      <c r="A79" s="3">
        <v>71</v>
      </c>
      <c r="B79" s="3" t="str">
        <f>VLOOKUP($A79,six,2,0)</f>
        <v>Prabin Mahato</v>
      </c>
      <c r="C79" s="3" t="str">
        <f>VLOOKUP($A79,six,3,0)</f>
        <v>B</v>
      </c>
      <c r="D79" s="3">
        <v>12</v>
      </c>
      <c r="E79" s="3" t="str">
        <f>VLOOKUP(D79,gr37.5,2,1)</f>
        <v>D+</v>
      </c>
      <c r="F79" s="3">
        <f>VLOOKUP(E79,gp,2,0)</f>
        <v>1.6</v>
      </c>
      <c r="G79" s="3">
        <v>17</v>
      </c>
      <c r="H79" s="3" t="str">
        <f>VLOOKUP(G79,gr50.0,2,1)</f>
        <v>D+</v>
      </c>
      <c r="I79" s="3">
        <f>VLOOKUP(H79,gp,2,0)</f>
        <v>1.6</v>
      </c>
      <c r="J79" s="3">
        <v>8</v>
      </c>
      <c r="K79" s="3" t="str">
        <f>VLOOKUP(J79,gr50.0,2,1)</f>
        <v>E</v>
      </c>
      <c r="L79" s="3">
        <f>VLOOKUP(K79,gp,2,0)</f>
        <v>0.8</v>
      </c>
      <c r="M79" s="3">
        <v>1</v>
      </c>
      <c r="N79" s="3" t="str">
        <f>VLOOKUP(M79,gr37.5,2,1)</f>
        <v>E</v>
      </c>
      <c r="O79" s="3">
        <f>VLOOKUP(N79,gp,2,0)</f>
        <v>0.8</v>
      </c>
      <c r="P79" s="3">
        <v>11</v>
      </c>
      <c r="Q79" s="3" t="str">
        <f>VLOOKUP(P79,gr50.0,2,1)</f>
        <v>D</v>
      </c>
      <c r="R79" s="3">
        <f>VLOOKUP(Q79,gp,2,0)</f>
        <v>1.2</v>
      </c>
      <c r="S79" s="3">
        <v>9</v>
      </c>
      <c r="T79" s="3" t="str">
        <f>VLOOKUP(S79,gr30.0,2,1)</f>
        <v>D+</v>
      </c>
      <c r="U79" s="3">
        <f>VLOOKUP(T79,gp,2,0)</f>
        <v>1.6</v>
      </c>
      <c r="V79" s="3">
        <v>2</v>
      </c>
      <c r="W79" s="3" t="str">
        <f>VLOOKUP(V79,gr25.0,2,1)</f>
        <v>E</v>
      </c>
      <c r="X79" s="3">
        <f>VLOOKUP(W79,gp,2,0)</f>
        <v>0.8</v>
      </c>
      <c r="Y79" s="3">
        <v>10</v>
      </c>
      <c r="Z79" s="3" t="str">
        <f>VLOOKUP(Y79,gr50.0,2,1)</f>
        <v>D</v>
      </c>
      <c r="AA79" s="3">
        <f>VLOOKUP(Z79,gp,2,0)</f>
        <v>1.2</v>
      </c>
      <c r="AB79" s="3">
        <v>11</v>
      </c>
      <c r="AC79" s="3" t="str">
        <f>VLOOKUP(AB79,gr50.0,2,1)</f>
        <v>D</v>
      </c>
      <c r="AD79" s="3">
        <f>VLOOKUP(AC79,gp,2,0)</f>
        <v>1.2</v>
      </c>
      <c r="AE79" s="5">
        <f>D79+G79+J79+M79+S79+V79+AB79+P79+Y79</f>
        <v>81</v>
      </c>
      <c r="AF79" s="3">
        <f>ROUND(AVERAGE(F79,I79,L79,O79,U79,X79,AD79,AA79,R79),2)</f>
        <v>1.2</v>
      </c>
      <c r="AG79" s="3" t="str">
        <f>IF(AND(F79&gt;=1.6,I79&gt;=1.6,L79&gt;=1.6,O79&gt;=1.6,U79&gt;=1.6,X79&gt;=1.6,AD79&gt;=1.6,R79&gt;=1.6,AA79&gt;=1.6),"Good",IF(OR(F79=0,I79=0,L79=0,O79=0,U79=0,X79=0,AD79=0,R79=0,AA79=0),"ABS","Poor"))</f>
        <v>Poor</v>
      </c>
      <c r="AH79" s="3">
        <f>IF(AG79="ABS",0,IF(AI79&gt;0,AK79,MAX(goodrank)+AL79))</f>
        <v>24.999999999999996</v>
      </c>
      <c r="AI79" s="3">
        <f>IF(AG79="Good",AF79,0)</f>
        <v>0</v>
      </c>
      <c r="AJ79" s="3">
        <f>IF(AG79="Poor",AF79,0)</f>
        <v>1.2</v>
      </c>
      <c r="AK79" s="6">
        <f>IF(AI79=0,0,SUMPRODUCT((AI79&lt;=Good)/COUNTIF(Good,Good)))</f>
        <v>0</v>
      </c>
      <c r="AL79" s="6">
        <f>IF(AJ79=0,0,SUMPRODUCT((AJ79&lt;=Poor)/COUNTIF(Poor,Poor)))</f>
        <v>19.999999999999996</v>
      </c>
    </row>
    <row r="80" spans="1:38" x14ac:dyDescent="0.25">
      <c r="A80" s="26">
        <v>72</v>
      </c>
      <c r="B80" s="3" t="s">
        <v>575</v>
      </c>
      <c r="C80" s="3" t="s">
        <v>97</v>
      </c>
      <c r="D80" s="3">
        <v>12</v>
      </c>
      <c r="E80" s="3" t="str">
        <f>VLOOKUP(D80,gr37.5,2,1)</f>
        <v>D+</v>
      </c>
      <c r="F80" s="3">
        <f>VLOOKUP(E80,gp,2,0)</f>
        <v>1.6</v>
      </c>
      <c r="G80" s="3">
        <v>12</v>
      </c>
      <c r="H80" s="3" t="str">
        <f>VLOOKUP(G80,gr50.0,2,1)</f>
        <v>D</v>
      </c>
      <c r="I80" s="3">
        <f>VLOOKUP(H80,gp,2,0)</f>
        <v>1.2</v>
      </c>
      <c r="J80" s="3">
        <v>13</v>
      </c>
      <c r="K80" s="3" t="str">
        <f>VLOOKUP(J80,gr50.0,2,1)</f>
        <v>D</v>
      </c>
      <c r="L80" s="3">
        <f>VLOOKUP(K80,gp,2,0)</f>
        <v>1.2</v>
      </c>
      <c r="M80" s="3">
        <v>1</v>
      </c>
      <c r="N80" s="3" t="str">
        <f>VLOOKUP(M80,gr37.5,2,1)</f>
        <v>E</v>
      </c>
      <c r="O80" s="3">
        <f>VLOOKUP(N80,gp,2,0)</f>
        <v>0.8</v>
      </c>
      <c r="P80" s="3">
        <v>8</v>
      </c>
      <c r="Q80" s="3" t="str">
        <f>VLOOKUP(P80,gr50.0,2,1)</f>
        <v>E</v>
      </c>
      <c r="R80" s="3">
        <f>VLOOKUP(Q80,gp,2,0)</f>
        <v>0.8</v>
      </c>
      <c r="S80" s="3">
        <v>12</v>
      </c>
      <c r="T80" s="3" t="str">
        <f>VLOOKUP(S80,gr30.0,2,1)</f>
        <v>C</v>
      </c>
      <c r="U80" s="3">
        <f>VLOOKUP(T80,gp,2,0)</f>
        <v>2</v>
      </c>
      <c r="V80" s="3">
        <v>5</v>
      </c>
      <c r="W80" s="3" t="str">
        <f>VLOOKUP(V80,gr25.0,2,1)</f>
        <v>D</v>
      </c>
      <c r="X80" s="3">
        <f>VLOOKUP(W80,gp,2,0)</f>
        <v>1.2</v>
      </c>
      <c r="Y80" s="3">
        <v>7</v>
      </c>
      <c r="Z80" s="3" t="str">
        <f>VLOOKUP(Y80,gr50.0,2,1)</f>
        <v>E</v>
      </c>
      <c r="AA80" s="3">
        <f>VLOOKUP(Z80,gp,2,0)</f>
        <v>0.8</v>
      </c>
      <c r="AB80" s="3">
        <v>6</v>
      </c>
      <c r="AC80" s="3" t="str">
        <f>VLOOKUP(AB80,gr50.0,2,1)</f>
        <v>E</v>
      </c>
      <c r="AD80" s="3">
        <f>VLOOKUP(AC80,gp,2,0)</f>
        <v>0.8</v>
      </c>
      <c r="AE80" s="5">
        <f>D80+G80+J80+M80+S80+V80+AB80+P80+Y80</f>
        <v>76</v>
      </c>
      <c r="AF80" s="3">
        <f>ROUND(AVERAGE(F80,I80,L80,O80,U80,X80,AD80,AA80,R80),2)</f>
        <v>1.1599999999999999</v>
      </c>
      <c r="AG80" s="3" t="str">
        <f>IF(AND(F80&gt;=1.6,I80&gt;=1.6,L80&gt;=1.6,O80&gt;=1.6,U80&gt;=1.6,X80&gt;=1.6,AD80&gt;=1.6,R80&gt;=1.6,AA80&gt;=1.6),"Good",IF(OR(F80=0,I80=0,L80=0,O80=0,U80=0,X80=0,AD80=0,R80=0,AA80=0),"ABS","Poor"))</f>
        <v>Poor</v>
      </c>
      <c r="AH80" s="3">
        <f>IF(AG80="ABS",0,IF(AI80&gt;0,AK80,MAX(goodrank)+AL80))</f>
        <v>25.999999999999996</v>
      </c>
      <c r="AI80" s="3">
        <f>IF(AG80="Good",AF80,0)</f>
        <v>0</v>
      </c>
      <c r="AJ80" s="3">
        <f>IF(AG80="Poor",AF80,0)</f>
        <v>1.1599999999999999</v>
      </c>
      <c r="AK80" s="6">
        <f>IF(AI80=0,0,SUMPRODUCT((AI80&lt;=Good)/COUNTIF(Good,Good)))</f>
        <v>0</v>
      </c>
      <c r="AL80" s="6">
        <f>IF(AJ80=0,0,SUMPRODUCT((AJ80&lt;=Poor)/COUNTIF(Poor,Poor)))</f>
        <v>20.999999999999996</v>
      </c>
    </row>
    <row r="81" spans="2:32" x14ac:dyDescent="0.25">
      <c r="B81" t="s">
        <v>580</v>
      </c>
      <c r="F81" s="11">
        <f>MAX(F9:F80)</f>
        <v>2.8</v>
      </c>
      <c r="I81" s="11">
        <f>MAX(I9:I80)</f>
        <v>3.2</v>
      </c>
      <c r="L81" s="11">
        <f>MAX(L9:L80)</f>
        <v>3.6</v>
      </c>
      <c r="O81" s="11">
        <f>MAX(O9:O80)</f>
        <v>3.6</v>
      </c>
      <c r="R81" s="11">
        <f>MAX(R9:R80)</f>
        <v>2.8</v>
      </c>
      <c r="U81" s="11">
        <f>MAX(U9:U80)</f>
        <v>3.6</v>
      </c>
      <c r="X81" s="11">
        <f>MAX(X9:X80)</f>
        <v>3.6</v>
      </c>
      <c r="AA81" s="11">
        <f>MAX(AA9:AA80)</f>
        <v>3.6</v>
      </c>
      <c r="AD81" s="11">
        <f>MAX(AD9:AD80)</f>
        <v>3.6</v>
      </c>
      <c r="AF81" s="11">
        <f>MAX(AF9:AF80)</f>
        <v>3.16</v>
      </c>
    </row>
  </sheetData>
  <autoFilter ref="A8:AL80">
    <sortState ref="A9:AL80">
      <sortCondition ref="A8:A80"/>
    </sortState>
  </autoFilter>
  <mergeCells count="42">
    <mergeCell ref="Q6:Q7"/>
    <mergeCell ref="AK5:AK7"/>
    <mergeCell ref="AL5:AL7"/>
    <mergeCell ref="AH5:AH7"/>
    <mergeCell ref="AD6:AD7"/>
    <mergeCell ref="AE5:AE6"/>
    <mergeCell ref="AF5:AF7"/>
    <mergeCell ref="AG5:AG7"/>
    <mergeCell ref="AI5:AI7"/>
    <mergeCell ref="AB5:AD5"/>
    <mergeCell ref="C5:C7"/>
    <mergeCell ref="AJ5:AJ7"/>
    <mergeCell ref="R6:R7"/>
    <mergeCell ref="D5:F5"/>
    <mergeCell ref="G5:I5"/>
    <mergeCell ref="J5:L5"/>
    <mergeCell ref="M5:O5"/>
    <mergeCell ref="E6:E7"/>
    <mergeCell ref="F6:F7"/>
    <mergeCell ref="H6:H7"/>
    <mergeCell ref="I6:I7"/>
    <mergeCell ref="K6:K7"/>
    <mergeCell ref="L6:L7"/>
    <mergeCell ref="N6:N7"/>
    <mergeCell ref="V5:X5"/>
    <mergeCell ref="P5:R5"/>
    <mergeCell ref="A5:A7"/>
    <mergeCell ref="A1:AH1"/>
    <mergeCell ref="A2:AH2"/>
    <mergeCell ref="A3:AH3"/>
    <mergeCell ref="A4:AH4"/>
    <mergeCell ref="Y5:AA5"/>
    <mergeCell ref="Z6:Z7"/>
    <mergeCell ref="AA6:AA7"/>
    <mergeCell ref="B5:B7"/>
    <mergeCell ref="O6:O7"/>
    <mergeCell ref="T6:T7"/>
    <mergeCell ref="U6:U7"/>
    <mergeCell ref="W6:W7"/>
    <mergeCell ref="X6:X7"/>
    <mergeCell ref="AC6:AC7"/>
    <mergeCell ref="S5:U5"/>
  </mergeCells>
  <conditionalFormatting sqref="D9:AF80 F81">
    <cfRule type="cellIs" dxfId="113" priority="51" operator="equal">
      <formula>0</formula>
    </cfRule>
    <cfRule type="cellIs" dxfId="112" priority="52" operator="equal">
      <formula>"good"</formula>
    </cfRule>
    <cfRule type="cellIs" dxfId="111" priority="53" operator="equal">
      <formula>"abs"</formula>
    </cfRule>
    <cfRule type="cellIs" dxfId="110" priority="54" operator="equal">
      <formula>"e"</formula>
    </cfRule>
    <cfRule type="cellIs" dxfId="109" priority="55" operator="equal">
      <formula>"d"</formula>
    </cfRule>
  </conditionalFormatting>
  <conditionalFormatting sqref="AG9:AG80">
    <cfRule type="cellIs" dxfId="108" priority="50" operator="equal">
      <formula>"poor"</formula>
    </cfRule>
  </conditionalFormatting>
  <conditionalFormatting sqref="P9:P80">
    <cfRule type="cellIs" dxfId="107" priority="49" operator="equal">
      <formula>14</formula>
    </cfRule>
  </conditionalFormatting>
  <conditionalFormatting sqref="Y9:Y80">
    <cfRule type="cellIs" dxfId="106" priority="48" operator="equal">
      <formula>14</formula>
    </cfRule>
  </conditionalFormatting>
  <conditionalFormatting sqref="AB9:AB80">
    <cfRule type="cellIs" dxfId="105" priority="47" operator="equal">
      <formula>14</formula>
    </cfRule>
  </conditionalFormatting>
  <conditionalFormatting sqref="V9:V80">
    <cfRule type="cellIs" dxfId="95" priority="46" operator="equal">
      <formula>7</formula>
    </cfRule>
  </conditionalFormatting>
  <conditionalFormatting sqref="I81">
    <cfRule type="cellIs" dxfId="89" priority="41" operator="equal">
      <formula>0</formula>
    </cfRule>
    <cfRule type="cellIs" dxfId="88" priority="42" operator="equal">
      <formula>"good"</formula>
    </cfRule>
    <cfRule type="cellIs" dxfId="87" priority="43" operator="equal">
      <formula>"abs"</formula>
    </cfRule>
    <cfRule type="cellIs" dxfId="86" priority="44" operator="equal">
      <formula>"e"</formula>
    </cfRule>
    <cfRule type="cellIs" dxfId="85" priority="45" operator="equal">
      <formula>"d"</formula>
    </cfRule>
  </conditionalFormatting>
  <conditionalFormatting sqref="L81">
    <cfRule type="cellIs" dxfId="79" priority="36" operator="equal">
      <formula>0</formula>
    </cfRule>
    <cfRule type="cellIs" dxfId="78" priority="37" operator="equal">
      <formula>"good"</formula>
    </cfRule>
    <cfRule type="cellIs" dxfId="77" priority="38" operator="equal">
      <formula>"abs"</formula>
    </cfRule>
    <cfRule type="cellIs" dxfId="76" priority="39" operator="equal">
      <formula>"e"</formula>
    </cfRule>
    <cfRule type="cellIs" dxfId="75" priority="40" operator="equal">
      <formula>"d"</formula>
    </cfRule>
  </conditionalFormatting>
  <conditionalFormatting sqref="O81">
    <cfRule type="cellIs" dxfId="69" priority="31" operator="equal">
      <formula>0</formula>
    </cfRule>
    <cfRule type="cellIs" dxfId="68" priority="32" operator="equal">
      <formula>"good"</formula>
    </cfRule>
    <cfRule type="cellIs" dxfId="67" priority="33" operator="equal">
      <formula>"abs"</formula>
    </cfRule>
    <cfRule type="cellIs" dxfId="66" priority="34" operator="equal">
      <formula>"e"</formula>
    </cfRule>
    <cfRule type="cellIs" dxfId="65" priority="35" operator="equal">
      <formula>"d"</formula>
    </cfRule>
  </conditionalFormatting>
  <conditionalFormatting sqref="R81">
    <cfRule type="cellIs" dxfId="59" priority="26" operator="equal">
      <formula>0</formula>
    </cfRule>
    <cfRule type="cellIs" dxfId="58" priority="27" operator="equal">
      <formula>"good"</formula>
    </cfRule>
    <cfRule type="cellIs" dxfId="57" priority="28" operator="equal">
      <formula>"abs"</formula>
    </cfRule>
    <cfRule type="cellIs" dxfId="56" priority="29" operator="equal">
      <formula>"e"</formula>
    </cfRule>
    <cfRule type="cellIs" dxfId="55" priority="30" operator="equal">
      <formula>"d"</formula>
    </cfRule>
  </conditionalFormatting>
  <conditionalFormatting sqref="U81">
    <cfRule type="cellIs" dxfId="49" priority="21" operator="equal">
      <formula>0</formula>
    </cfRule>
    <cfRule type="cellIs" dxfId="48" priority="22" operator="equal">
      <formula>"good"</formula>
    </cfRule>
    <cfRule type="cellIs" dxfId="47" priority="23" operator="equal">
      <formula>"abs"</formula>
    </cfRule>
    <cfRule type="cellIs" dxfId="46" priority="24" operator="equal">
      <formula>"e"</formula>
    </cfRule>
    <cfRule type="cellIs" dxfId="45" priority="25" operator="equal">
      <formula>"d"</formula>
    </cfRule>
  </conditionalFormatting>
  <conditionalFormatting sqref="X81">
    <cfRule type="cellIs" dxfId="39" priority="16" operator="equal">
      <formula>0</formula>
    </cfRule>
    <cfRule type="cellIs" dxfId="38" priority="17" operator="equal">
      <formula>"good"</formula>
    </cfRule>
    <cfRule type="cellIs" dxfId="37" priority="18" operator="equal">
      <formula>"abs"</formula>
    </cfRule>
    <cfRule type="cellIs" dxfId="36" priority="19" operator="equal">
      <formula>"e"</formula>
    </cfRule>
    <cfRule type="cellIs" dxfId="35" priority="20" operator="equal">
      <formula>"d"</formula>
    </cfRule>
  </conditionalFormatting>
  <conditionalFormatting sqref="AA81">
    <cfRule type="cellIs" dxfId="29" priority="11" operator="equal">
      <formula>0</formula>
    </cfRule>
    <cfRule type="cellIs" dxfId="28" priority="12" operator="equal">
      <formula>"good"</formula>
    </cfRule>
    <cfRule type="cellIs" dxfId="27" priority="13" operator="equal">
      <formula>"abs"</formula>
    </cfRule>
    <cfRule type="cellIs" dxfId="26" priority="14" operator="equal">
      <formula>"e"</formula>
    </cfRule>
    <cfRule type="cellIs" dxfId="25" priority="15" operator="equal">
      <formula>"d"</formula>
    </cfRule>
  </conditionalFormatting>
  <conditionalFormatting sqref="AD81">
    <cfRule type="cellIs" dxfId="19" priority="6" operator="equal">
      <formula>0</formula>
    </cfRule>
    <cfRule type="cellIs" dxfId="18" priority="7" operator="equal">
      <formula>"good"</formula>
    </cfRule>
    <cfRule type="cellIs" dxfId="17" priority="8" operator="equal">
      <formula>"abs"</formula>
    </cfRule>
    <cfRule type="cellIs" dxfId="16" priority="9" operator="equal">
      <formula>"e"</formula>
    </cfRule>
    <cfRule type="cellIs" dxfId="15" priority="10" operator="equal">
      <formula>"d"</formula>
    </cfRule>
  </conditionalFormatting>
  <conditionalFormatting sqref="AF81">
    <cfRule type="cellIs" dxfId="9" priority="1" operator="equal">
      <formula>0</formula>
    </cfRule>
    <cfRule type="cellIs" dxfId="8" priority="2" operator="equal">
      <formula>"good"</formula>
    </cfRule>
    <cfRule type="cellIs" dxfId="7" priority="3" operator="equal">
      <formula>"abs"</formula>
    </cfRule>
    <cfRule type="cellIs" dxfId="6" priority="4" operator="equal">
      <formula>"e"</formula>
    </cfRule>
    <cfRule type="cellIs" dxfId="5" priority="5" operator="equal">
      <formula>"d"</formula>
    </cfRule>
  </conditionalFormatting>
  <dataValidations count="1">
    <dataValidation type="whole" operator="lessThanOrEqual" allowBlank="1" showInputMessage="1" showErrorMessage="1" error="Greater than F.M." sqref="D9:D80 Y9:Y80 P9:P80 AB9:AB80 V9:V80 S9:S80 M9:M80 J9:J80 G9:G80">
      <formula1>D$7</formula1>
    </dataValidation>
  </dataValidations>
  <pageMargins left="0.35" right="0.35" top="0.25" bottom="0.25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gr25.0</vt:lpstr>
      <vt:lpstr>gr30.0</vt:lpstr>
      <vt:lpstr>gr37.5</vt:lpstr>
      <vt:lpstr>gr40.0</vt:lpstr>
      <vt:lpstr>gr50.0</vt:lpstr>
      <vt:lpstr>ledger6</vt:lpstr>
      <vt:lpstr>nine</vt:lpstr>
      <vt:lpstr>Nineas</vt:lpstr>
      <vt:lpstr>one</vt:lpstr>
      <vt:lpstr>Poor</vt:lpstr>
      <vt:lpstr>'grade ledger'!Print_Titles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2021-01-01T06:18:57Z</dcterms:modified>
</cp:coreProperties>
</file>