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ledger'!$A$9:$AK$9</definedName>
    <definedName name="eight">'Name list'!$X$1:$Z$72</definedName>
    <definedName name="five">'Name list'!$M$1:$N$31</definedName>
    <definedName name="four">'Name list'!$J$1:$K$38</definedName>
    <definedName name="Good">'grade ledger'!$AH$10:$AH$38</definedName>
    <definedName name="goodrank">'grade ledger'!$AJ$10:$AJ$38</definedName>
    <definedName name="gp">'Letter grade'!$A$14:$B$23</definedName>
    <definedName name="gr10.0">'Letter grade'!$K$2:$L$11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5">'grade ledger'!$A$6:$AG$38</definedName>
    <definedName name="nine">'Name list'!$AB$1:$AD$109</definedName>
    <definedName name="Nineas">'Name list'!$AJ$1:$AK$14</definedName>
    <definedName name="one">'Name list'!$A$1:$B$21</definedName>
    <definedName name="Poor">'grade ledger'!$AI$10:$AI$38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Y12" i="29" l="1"/>
  <c r="Z12" i="29" s="1"/>
  <c r="Y14" i="29"/>
  <c r="Z14" i="29" s="1"/>
  <c r="Y15" i="29"/>
  <c r="Z15" i="29" s="1"/>
  <c r="Y11" i="29"/>
  <c r="Z11" i="29" s="1"/>
  <c r="Y19" i="29"/>
  <c r="Z19" i="29" s="1"/>
  <c r="Y22" i="29"/>
  <c r="Z22" i="29" s="1"/>
  <c r="Y17" i="29"/>
  <c r="Z17" i="29" s="1"/>
  <c r="Y13" i="29"/>
  <c r="Z13" i="29" s="1"/>
  <c r="Y16" i="29"/>
  <c r="Z16" i="29" s="1"/>
  <c r="Y18" i="29"/>
  <c r="Z18" i="29" s="1"/>
  <c r="Y20" i="29"/>
  <c r="Z20" i="29" s="1"/>
  <c r="Y36" i="29"/>
  <c r="Z36" i="29" s="1"/>
  <c r="Y23" i="29"/>
  <c r="Z23" i="29" s="1"/>
  <c r="Y24" i="29"/>
  <c r="Z24" i="29" s="1"/>
  <c r="Y25" i="29"/>
  <c r="Z25" i="29" s="1"/>
  <c r="Y21" i="29"/>
  <c r="Z21" i="29" s="1"/>
  <c r="Y37" i="29"/>
  <c r="Z37" i="29" s="1"/>
  <c r="Y29" i="29"/>
  <c r="Z29" i="29" s="1"/>
  <c r="Y32" i="29"/>
  <c r="Z32" i="29" s="1"/>
  <c r="Y26" i="29"/>
  <c r="Z26" i="29" s="1"/>
  <c r="Y28" i="29"/>
  <c r="Z28" i="29" s="1"/>
  <c r="Y38" i="29"/>
  <c r="Z38" i="29" s="1"/>
  <c r="Y27" i="29"/>
  <c r="Z27" i="29" s="1"/>
  <c r="Y33" i="29"/>
  <c r="Z33" i="29" s="1"/>
  <c r="Y30" i="29"/>
  <c r="Z30" i="29" s="1"/>
  <c r="Y34" i="29"/>
  <c r="Z34" i="29" s="1"/>
  <c r="Y31" i="29"/>
  <c r="Z31" i="29" s="1"/>
  <c r="Y35" i="29"/>
  <c r="Z35" i="29" s="1"/>
  <c r="Y10" i="29"/>
  <c r="Z10" i="29" s="1"/>
  <c r="P12" i="29" l="1"/>
  <c r="Q12" i="29" s="1"/>
  <c r="P14" i="29"/>
  <c r="Q14" i="29" s="1"/>
  <c r="P15" i="29"/>
  <c r="Q15" i="29" s="1"/>
  <c r="P11" i="29"/>
  <c r="Q11" i="29" s="1"/>
  <c r="P19" i="29"/>
  <c r="Q19" i="29" s="1"/>
  <c r="P22" i="29"/>
  <c r="Q22" i="29" s="1"/>
  <c r="P17" i="29"/>
  <c r="Q17" i="29" s="1"/>
  <c r="P13" i="29"/>
  <c r="Q13" i="29" s="1"/>
  <c r="P16" i="29"/>
  <c r="Q16" i="29" s="1"/>
  <c r="P18" i="29"/>
  <c r="Q18" i="29" s="1"/>
  <c r="P20" i="29"/>
  <c r="Q20" i="29" s="1"/>
  <c r="P36" i="29"/>
  <c r="Q36" i="29" s="1"/>
  <c r="P23" i="29"/>
  <c r="Q23" i="29" s="1"/>
  <c r="P24" i="29"/>
  <c r="Q24" i="29" s="1"/>
  <c r="P25" i="29"/>
  <c r="Q25" i="29" s="1"/>
  <c r="P21" i="29"/>
  <c r="Q21" i="29" s="1"/>
  <c r="P37" i="29"/>
  <c r="Q37" i="29" s="1"/>
  <c r="P29" i="29"/>
  <c r="Q29" i="29" s="1"/>
  <c r="P32" i="29"/>
  <c r="Q32" i="29" s="1"/>
  <c r="P26" i="29"/>
  <c r="Q26" i="29" s="1"/>
  <c r="P28" i="29"/>
  <c r="Q28" i="29" s="1"/>
  <c r="P38" i="29"/>
  <c r="Q38" i="29" s="1"/>
  <c r="P27" i="29"/>
  <c r="Q27" i="29" s="1"/>
  <c r="P33" i="29"/>
  <c r="Q33" i="29" s="1"/>
  <c r="P30" i="29"/>
  <c r="Q30" i="29" s="1"/>
  <c r="P34" i="29"/>
  <c r="Q34" i="29" s="1"/>
  <c r="P31" i="29"/>
  <c r="Q31" i="29" s="1"/>
  <c r="P35" i="29"/>
  <c r="Q35" i="29" s="1"/>
  <c r="P10" i="29"/>
  <c r="M12" i="29"/>
  <c r="M14" i="29"/>
  <c r="M15" i="29"/>
  <c r="M11" i="29"/>
  <c r="M19" i="29"/>
  <c r="M22" i="29"/>
  <c r="M17" i="29"/>
  <c r="M13" i="29"/>
  <c r="M16" i="29"/>
  <c r="M18" i="29"/>
  <c r="M20" i="29"/>
  <c r="M36" i="29"/>
  <c r="M23" i="29"/>
  <c r="M24" i="29"/>
  <c r="M25" i="29"/>
  <c r="M21" i="29"/>
  <c r="M37" i="29"/>
  <c r="M29" i="29"/>
  <c r="M32" i="29"/>
  <c r="M26" i="29"/>
  <c r="M28" i="29"/>
  <c r="M38" i="29"/>
  <c r="M27" i="29"/>
  <c r="M33" i="29"/>
  <c r="M30" i="29"/>
  <c r="M34" i="29"/>
  <c r="M31" i="29"/>
  <c r="M35" i="29"/>
  <c r="M10" i="29"/>
  <c r="K3" i="26" l="1"/>
  <c r="K4" i="26"/>
  <c r="K5" i="26"/>
  <c r="K6" i="26"/>
  <c r="K7" i="26"/>
  <c r="K8" i="26"/>
  <c r="K9" i="26"/>
  <c r="K10" i="26"/>
  <c r="K11" i="26"/>
  <c r="K2" i="26"/>
  <c r="Q10" i="29"/>
  <c r="D32" i="29"/>
  <c r="E32" i="29" s="1"/>
  <c r="G32" i="29"/>
  <c r="H32" i="29" s="1"/>
  <c r="J32" i="29"/>
  <c r="K32" i="29" s="1"/>
  <c r="N32" i="29"/>
  <c r="S32" i="29"/>
  <c r="T32" i="29" s="1"/>
  <c r="V32" i="29"/>
  <c r="W32" i="29" s="1"/>
  <c r="AB32" i="29"/>
  <c r="AC32" i="29" s="1"/>
  <c r="AD32" i="29"/>
  <c r="D26" i="29"/>
  <c r="E26" i="29" s="1"/>
  <c r="G26" i="29"/>
  <c r="H26" i="29" s="1"/>
  <c r="J26" i="29"/>
  <c r="K26" i="29" s="1"/>
  <c r="N26" i="29"/>
  <c r="S26" i="29"/>
  <c r="T26" i="29" s="1"/>
  <c r="V26" i="29"/>
  <c r="W26" i="29" s="1"/>
  <c r="AB26" i="29"/>
  <c r="AC26" i="29" s="1"/>
  <c r="AD26" i="29"/>
  <c r="D28" i="29"/>
  <c r="E28" i="29" s="1"/>
  <c r="G28" i="29"/>
  <c r="H28" i="29" s="1"/>
  <c r="J28" i="29"/>
  <c r="K28" i="29" s="1"/>
  <c r="N28" i="29"/>
  <c r="S28" i="29"/>
  <c r="T28" i="29" s="1"/>
  <c r="V28" i="29"/>
  <c r="W28" i="29" s="1"/>
  <c r="AB28" i="29"/>
  <c r="AC28" i="29" s="1"/>
  <c r="AD28" i="29"/>
  <c r="D38" i="29"/>
  <c r="E38" i="29" s="1"/>
  <c r="G38" i="29"/>
  <c r="H38" i="29" s="1"/>
  <c r="J38" i="29"/>
  <c r="K38" i="29" s="1"/>
  <c r="N38" i="29"/>
  <c r="S38" i="29"/>
  <c r="T38" i="29" s="1"/>
  <c r="V38" i="29"/>
  <c r="W38" i="29" s="1"/>
  <c r="AB38" i="29"/>
  <c r="AC38" i="29" s="1"/>
  <c r="AD38" i="29"/>
  <c r="D27" i="29"/>
  <c r="E27" i="29" s="1"/>
  <c r="G27" i="29"/>
  <c r="H27" i="29" s="1"/>
  <c r="J27" i="29"/>
  <c r="K27" i="29" s="1"/>
  <c r="N27" i="29"/>
  <c r="S27" i="29"/>
  <c r="T27" i="29" s="1"/>
  <c r="V27" i="29"/>
  <c r="W27" i="29" s="1"/>
  <c r="AB27" i="29"/>
  <c r="AC27" i="29" s="1"/>
  <c r="AD27" i="29"/>
  <c r="D33" i="29"/>
  <c r="E33" i="29" s="1"/>
  <c r="G33" i="29"/>
  <c r="H33" i="29" s="1"/>
  <c r="J33" i="29"/>
  <c r="K33" i="29" s="1"/>
  <c r="N33" i="29"/>
  <c r="S33" i="29"/>
  <c r="T33" i="29" s="1"/>
  <c r="V33" i="29"/>
  <c r="W33" i="29" s="1"/>
  <c r="AB33" i="29"/>
  <c r="AC33" i="29" s="1"/>
  <c r="AD33" i="29"/>
  <c r="D30" i="29"/>
  <c r="E30" i="29" s="1"/>
  <c r="G30" i="29"/>
  <c r="H30" i="29" s="1"/>
  <c r="J30" i="29"/>
  <c r="K30" i="29" s="1"/>
  <c r="N30" i="29"/>
  <c r="S30" i="29"/>
  <c r="T30" i="29" s="1"/>
  <c r="V30" i="29"/>
  <c r="W30" i="29" s="1"/>
  <c r="AB30" i="29"/>
  <c r="AC30" i="29" s="1"/>
  <c r="AD30" i="29"/>
  <c r="D34" i="29"/>
  <c r="E34" i="29" s="1"/>
  <c r="G34" i="29"/>
  <c r="H34" i="29" s="1"/>
  <c r="J34" i="29"/>
  <c r="K34" i="29" s="1"/>
  <c r="N34" i="29"/>
  <c r="S34" i="29"/>
  <c r="T34" i="29" s="1"/>
  <c r="V34" i="29"/>
  <c r="W34" i="29" s="1"/>
  <c r="AB34" i="29"/>
  <c r="AC34" i="29" s="1"/>
  <c r="AD34" i="29"/>
  <c r="D31" i="29"/>
  <c r="E31" i="29" s="1"/>
  <c r="G31" i="29"/>
  <c r="H31" i="29" s="1"/>
  <c r="J31" i="29"/>
  <c r="K31" i="29" s="1"/>
  <c r="N31" i="29"/>
  <c r="S31" i="29"/>
  <c r="T31" i="29" s="1"/>
  <c r="V31" i="29"/>
  <c r="W31" i="29" s="1"/>
  <c r="AB31" i="29"/>
  <c r="AC31" i="29" s="1"/>
  <c r="AD31" i="29"/>
  <c r="D35" i="29"/>
  <c r="E35" i="29" s="1"/>
  <c r="G35" i="29"/>
  <c r="H35" i="29" s="1"/>
  <c r="J35" i="29"/>
  <c r="K35" i="29" s="1"/>
  <c r="N35" i="29"/>
  <c r="S35" i="29"/>
  <c r="T35" i="29" s="1"/>
  <c r="V35" i="29"/>
  <c r="W35" i="29" s="1"/>
  <c r="AB35" i="29"/>
  <c r="AC35" i="29" s="1"/>
  <c r="AD35" i="29"/>
  <c r="B32" i="29"/>
  <c r="B26" i="29"/>
  <c r="B28" i="29"/>
  <c r="B38" i="29"/>
  <c r="B27" i="29"/>
  <c r="B33" i="29"/>
  <c r="B30" i="29"/>
  <c r="B34" i="29"/>
  <c r="B31" i="29"/>
  <c r="B35" i="29"/>
  <c r="B12" i="29"/>
  <c r="B14" i="29"/>
  <c r="B15" i="29"/>
  <c r="B11" i="29"/>
  <c r="B19" i="29"/>
  <c r="B22" i="29"/>
  <c r="B17" i="29"/>
  <c r="B13" i="29"/>
  <c r="B16" i="29"/>
  <c r="B18" i="29"/>
  <c r="B20" i="29"/>
  <c r="B36" i="29"/>
  <c r="B23" i="29"/>
  <c r="B24" i="29"/>
  <c r="B25" i="29"/>
  <c r="B21" i="29"/>
  <c r="B37" i="29"/>
  <c r="B29" i="29"/>
  <c r="B10" i="29"/>
  <c r="AE34" i="29" l="1"/>
  <c r="AF34" i="29"/>
  <c r="AF30" i="29"/>
  <c r="AE30" i="29"/>
  <c r="AE33" i="29"/>
  <c r="AF33" i="29"/>
  <c r="AF27" i="29"/>
  <c r="AE27" i="29"/>
  <c r="AE38" i="29"/>
  <c r="AF38" i="29"/>
  <c r="AE28" i="29"/>
  <c r="AF28" i="29"/>
  <c r="AE26" i="29"/>
  <c r="AF26" i="29"/>
  <c r="AE32" i="29"/>
  <c r="AF32" i="29"/>
  <c r="AE35" i="29"/>
  <c r="AF35" i="29"/>
  <c r="AF31" i="29"/>
  <c r="AE31" i="29"/>
  <c r="AD10" i="29"/>
  <c r="AD12" i="29"/>
  <c r="AD14" i="29"/>
  <c r="AD15" i="29"/>
  <c r="AD11" i="29"/>
  <c r="AD19" i="29"/>
  <c r="AD22" i="29"/>
  <c r="AD17" i="29"/>
  <c r="AD13" i="29"/>
  <c r="AD16" i="29"/>
  <c r="AD18" i="29"/>
  <c r="AD20" i="29"/>
  <c r="AD36" i="29"/>
  <c r="AD23" i="29"/>
  <c r="AD24" i="29"/>
  <c r="AD25" i="29"/>
  <c r="AD21" i="29"/>
  <c r="AD37" i="29"/>
  <c r="AD29" i="29"/>
  <c r="G12" i="29"/>
  <c r="H12" i="29" s="1"/>
  <c r="G14" i="29"/>
  <c r="H14" i="29" s="1"/>
  <c r="G15" i="29"/>
  <c r="H15" i="29" s="1"/>
  <c r="G11" i="29"/>
  <c r="H11" i="29" s="1"/>
  <c r="G19" i="29"/>
  <c r="H19" i="29" s="1"/>
  <c r="G22" i="29"/>
  <c r="H22" i="29" s="1"/>
  <c r="G17" i="29"/>
  <c r="H17" i="29" s="1"/>
  <c r="G13" i="29"/>
  <c r="H13" i="29" s="1"/>
  <c r="G16" i="29"/>
  <c r="H16" i="29" s="1"/>
  <c r="G18" i="29"/>
  <c r="H18" i="29" s="1"/>
  <c r="G20" i="29"/>
  <c r="H20" i="29" s="1"/>
  <c r="G36" i="29"/>
  <c r="H36" i="29" s="1"/>
  <c r="G23" i="29"/>
  <c r="H23" i="29" s="1"/>
  <c r="G24" i="29"/>
  <c r="H24" i="29" s="1"/>
  <c r="G25" i="29"/>
  <c r="H25" i="29" s="1"/>
  <c r="G21" i="29"/>
  <c r="H21" i="29" s="1"/>
  <c r="G37" i="29"/>
  <c r="H37" i="29" s="1"/>
  <c r="G29" i="29"/>
  <c r="H29" i="29" s="1"/>
  <c r="J12" i="29"/>
  <c r="K12" i="29" s="1"/>
  <c r="J14" i="29"/>
  <c r="K14" i="29" s="1"/>
  <c r="J15" i="29"/>
  <c r="K15" i="29" s="1"/>
  <c r="J11" i="29"/>
  <c r="K11" i="29" s="1"/>
  <c r="J19" i="29"/>
  <c r="K19" i="29" s="1"/>
  <c r="J22" i="29"/>
  <c r="K22" i="29" s="1"/>
  <c r="J17" i="29"/>
  <c r="K17" i="29" s="1"/>
  <c r="J13" i="29"/>
  <c r="K13" i="29" s="1"/>
  <c r="J16" i="29"/>
  <c r="K16" i="29" s="1"/>
  <c r="J18" i="29"/>
  <c r="K18" i="29" s="1"/>
  <c r="J20" i="29"/>
  <c r="K20" i="29" s="1"/>
  <c r="J36" i="29"/>
  <c r="K36" i="29" s="1"/>
  <c r="J23" i="29"/>
  <c r="K23" i="29" s="1"/>
  <c r="J24" i="29"/>
  <c r="K24" i="29" s="1"/>
  <c r="J25" i="29"/>
  <c r="K25" i="29" s="1"/>
  <c r="J21" i="29"/>
  <c r="K21" i="29" s="1"/>
  <c r="J37" i="29"/>
  <c r="K37" i="29" s="1"/>
  <c r="J29" i="29"/>
  <c r="K29" i="29" s="1"/>
  <c r="N12" i="29"/>
  <c r="N14" i="29"/>
  <c r="N15" i="29"/>
  <c r="N11" i="29"/>
  <c r="N19" i="29"/>
  <c r="N22" i="29"/>
  <c r="N17" i="29"/>
  <c r="N13" i="29"/>
  <c r="N16" i="29"/>
  <c r="N18" i="29"/>
  <c r="N20" i="29"/>
  <c r="N36" i="29"/>
  <c r="N23" i="29"/>
  <c r="N24" i="29"/>
  <c r="N25" i="29"/>
  <c r="N21" i="29"/>
  <c r="N37" i="29"/>
  <c r="N29" i="29"/>
  <c r="S12" i="29"/>
  <c r="T12" i="29" s="1"/>
  <c r="S14" i="29"/>
  <c r="T14" i="29" s="1"/>
  <c r="S15" i="29"/>
  <c r="T15" i="29" s="1"/>
  <c r="S11" i="29"/>
  <c r="T11" i="29" s="1"/>
  <c r="S19" i="29"/>
  <c r="T19" i="29" s="1"/>
  <c r="S22" i="29"/>
  <c r="T22" i="29" s="1"/>
  <c r="S17" i="29"/>
  <c r="T17" i="29" s="1"/>
  <c r="S13" i="29"/>
  <c r="T13" i="29" s="1"/>
  <c r="S16" i="29"/>
  <c r="T16" i="29" s="1"/>
  <c r="S18" i="29"/>
  <c r="T18" i="29" s="1"/>
  <c r="S20" i="29"/>
  <c r="T20" i="29" s="1"/>
  <c r="S36" i="29"/>
  <c r="T36" i="29" s="1"/>
  <c r="S23" i="29"/>
  <c r="T23" i="29" s="1"/>
  <c r="S24" i="29"/>
  <c r="T24" i="29" s="1"/>
  <c r="S25" i="29"/>
  <c r="T25" i="29" s="1"/>
  <c r="S21" i="29"/>
  <c r="T21" i="29" s="1"/>
  <c r="S37" i="29"/>
  <c r="T37" i="29" s="1"/>
  <c r="S29" i="29"/>
  <c r="T29" i="29" s="1"/>
  <c r="V12" i="29"/>
  <c r="W12" i="29" s="1"/>
  <c r="V14" i="29"/>
  <c r="W14" i="29" s="1"/>
  <c r="V15" i="29"/>
  <c r="W15" i="29" s="1"/>
  <c r="V11" i="29"/>
  <c r="W11" i="29" s="1"/>
  <c r="V19" i="29"/>
  <c r="W19" i="29" s="1"/>
  <c r="V22" i="29"/>
  <c r="W22" i="29" s="1"/>
  <c r="V17" i="29"/>
  <c r="W17" i="29" s="1"/>
  <c r="V13" i="29"/>
  <c r="W13" i="29" s="1"/>
  <c r="V16" i="29"/>
  <c r="W16" i="29" s="1"/>
  <c r="V18" i="29"/>
  <c r="W18" i="29" s="1"/>
  <c r="V20" i="29"/>
  <c r="W20" i="29" s="1"/>
  <c r="V36" i="29"/>
  <c r="W36" i="29" s="1"/>
  <c r="V23" i="29"/>
  <c r="W23" i="29" s="1"/>
  <c r="V24" i="29"/>
  <c r="W24" i="29" s="1"/>
  <c r="V25" i="29"/>
  <c r="W25" i="29" s="1"/>
  <c r="V21" i="29"/>
  <c r="W21" i="29" s="1"/>
  <c r="V37" i="29"/>
  <c r="W37" i="29" s="1"/>
  <c r="V29" i="29"/>
  <c r="W29" i="29" s="1"/>
  <c r="AB12" i="29"/>
  <c r="AC12" i="29" s="1"/>
  <c r="AB14" i="29"/>
  <c r="AC14" i="29" s="1"/>
  <c r="AB15" i="29"/>
  <c r="AC15" i="29" s="1"/>
  <c r="AB11" i="29"/>
  <c r="AC11" i="29" s="1"/>
  <c r="AB19" i="29"/>
  <c r="AC19" i="29" s="1"/>
  <c r="AB22" i="29"/>
  <c r="AC22" i="29" s="1"/>
  <c r="AB17" i="29"/>
  <c r="AC17" i="29" s="1"/>
  <c r="AB13" i="29"/>
  <c r="AC13" i="29" s="1"/>
  <c r="AB16" i="29"/>
  <c r="AC16" i="29" s="1"/>
  <c r="AB18" i="29"/>
  <c r="AC18" i="29" s="1"/>
  <c r="AB20" i="29"/>
  <c r="AC20" i="29" s="1"/>
  <c r="AB36" i="29"/>
  <c r="AC36" i="29" s="1"/>
  <c r="AB23" i="29"/>
  <c r="AC23" i="29" s="1"/>
  <c r="AB24" i="29"/>
  <c r="AC24" i="29" s="1"/>
  <c r="AB25" i="29"/>
  <c r="AC25" i="29" s="1"/>
  <c r="AB21" i="29"/>
  <c r="AC21" i="29" s="1"/>
  <c r="AB37" i="29"/>
  <c r="AC37" i="29" s="1"/>
  <c r="AB29" i="29"/>
  <c r="AC29" i="29" s="1"/>
  <c r="AB10" i="29"/>
  <c r="AC10" i="29" s="1"/>
  <c r="V10" i="29"/>
  <c r="W10" i="29" s="1"/>
  <c r="S10" i="29"/>
  <c r="T10" i="29" s="1"/>
  <c r="N10" i="29"/>
  <c r="J10" i="29"/>
  <c r="K10" i="29" s="1"/>
  <c r="G10" i="29"/>
  <c r="H10" i="29" s="1"/>
  <c r="D12" i="29"/>
  <c r="E12" i="29" s="1"/>
  <c r="D14" i="29"/>
  <c r="E14" i="29" s="1"/>
  <c r="D15" i="29"/>
  <c r="E15" i="29" s="1"/>
  <c r="D11" i="29"/>
  <c r="E11" i="29" s="1"/>
  <c r="D19" i="29"/>
  <c r="E19" i="29" s="1"/>
  <c r="D22" i="29"/>
  <c r="E22" i="29" s="1"/>
  <c r="D17" i="29"/>
  <c r="E17" i="29" s="1"/>
  <c r="D13" i="29"/>
  <c r="E13" i="29" s="1"/>
  <c r="D16" i="29"/>
  <c r="E16" i="29" s="1"/>
  <c r="D18" i="29"/>
  <c r="E18" i="29" s="1"/>
  <c r="D20" i="29"/>
  <c r="E20" i="29" s="1"/>
  <c r="D36" i="29"/>
  <c r="E36" i="29" s="1"/>
  <c r="D23" i="29"/>
  <c r="E23" i="29" s="1"/>
  <c r="D24" i="29"/>
  <c r="E24" i="29" s="1"/>
  <c r="D25" i="29"/>
  <c r="E25" i="29" s="1"/>
  <c r="D21" i="29"/>
  <c r="E21" i="29" s="1"/>
  <c r="D37" i="29"/>
  <c r="E37" i="29" s="1"/>
  <c r="D29" i="29"/>
  <c r="E29" i="29" s="1"/>
  <c r="D10" i="29"/>
  <c r="E10" i="29" s="1"/>
  <c r="AD8" i="29"/>
  <c r="AE20" i="29" l="1"/>
  <c r="AF23" i="29"/>
  <c r="AF16" i="29"/>
  <c r="AH38" i="29"/>
  <c r="AJ38" i="29" s="1"/>
  <c r="AI38" i="29"/>
  <c r="AK38" i="29" s="1"/>
  <c r="AG38" i="29"/>
  <c r="AH33" i="29"/>
  <c r="AJ33" i="29" s="1"/>
  <c r="AI33" i="29"/>
  <c r="AH32" i="29"/>
  <c r="AJ32" i="29" s="1"/>
  <c r="AI32" i="29"/>
  <c r="AH28" i="29"/>
  <c r="AJ28" i="29" s="1"/>
  <c r="AI28" i="29"/>
  <c r="AH35" i="29"/>
  <c r="AJ35" i="29" s="1"/>
  <c r="AI35" i="29"/>
  <c r="AH26" i="29"/>
  <c r="AI26" i="29"/>
  <c r="AK26" i="29" s="1"/>
  <c r="AI34" i="29"/>
  <c r="AH34" i="29"/>
  <c r="AJ34" i="29" s="1"/>
  <c r="AH31" i="29"/>
  <c r="AJ31" i="29" s="1"/>
  <c r="AI31" i="29"/>
  <c r="AH27" i="29"/>
  <c r="AI27" i="29"/>
  <c r="AK27" i="29" s="1"/>
  <c r="AH30" i="29"/>
  <c r="AJ30" i="29" s="1"/>
  <c r="AI30" i="29"/>
  <c r="AE17" i="29"/>
  <c r="AF37" i="29"/>
  <c r="AG37" i="29" s="1"/>
  <c r="AE15" i="29"/>
  <c r="AE25" i="29"/>
  <c r="AF12" i="29"/>
  <c r="AE10" i="29"/>
  <c r="AF19" i="29"/>
  <c r="AE21" i="29"/>
  <c r="AF21" i="29"/>
  <c r="AE36" i="29"/>
  <c r="AF36" i="29"/>
  <c r="AG36" i="29" s="1"/>
  <c r="AE11" i="29"/>
  <c r="AF11" i="29"/>
  <c r="AE29" i="29"/>
  <c r="AF29" i="29"/>
  <c r="AE22" i="29"/>
  <c r="AF22" i="29"/>
  <c r="AE24" i="29"/>
  <c r="AF24" i="29"/>
  <c r="AE18" i="29"/>
  <c r="AF18" i="29"/>
  <c r="AE14" i="29"/>
  <c r="AF14" i="29"/>
  <c r="AE13" i="29"/>
  <c r="AF13" i="29"/>
  <c r="AF10" i="29"/>
  <c r="AF25" i="29"/>
  <c r="AF20" i="29"/>
  <c r="AF17" i="29"/>
  <c r="AF15" i="29"/>
  <c r="AE37" i="29"/>
  <c r="AE23" i="29"/>
  <c r="AE16" i="29"/>
  <c r="AE19" i="29"/>
  <c r="AE12" i="29"/>
  <c r="AH23" i="29" l="1"/>
  <c r="AH37" i="29"/>
  <c r="AI16" i="29"/>
  <c r="AK16" i="29" s="1"/>
  <c r="AI23" i="29"/>
  <c r="AK23" i="29" s="1"/>
  <c r="AH16" i="29"/>
  <c r="AI37" i="29"/>
  <c r="AK37" i="29" s="1"/>
  <c r="AI12" i="29"/>
  <c r="AH12" i="29"/>
  <c r="AI19" i="29"/>
  <c r="AH19" i="29"/>
  <c r="AI10" i="29"/>
  <c r="AH10" i="29"/>
  <c r="AI17" i="29"/>
  <c r="AK17" i="29" s="1"/>
  <c r="AH17" i="29"/>
  <c r="AH13" i="29"/>
  <c r="AI13" i="29"/>
  <c r="AK13" i="29" s="1"/>
  <c r="AH18" i="29"/>
  <c r="AI18" i="29"/>
  <c r="AK18" i="29" s="1"/>
  <c r="AH22" i="29"/>
  <c r="AI22" i="29"/>
  <c r="AK22" i="29" s="1"/>
  <c r="AH36" i="29"/>
  <c r="AI36" i="29"/>
  <c r="AK36" i="29" s="1"/>
  <c r="AI20" i="29"/>
  <c r="AK20" i="29" s="1"/>
  <c r="AH20" i="29"/>
  <c r="AI25" i="29"/>
  <c r="AK25" i="29" s="1"/>
  <c r="AH25" i="29"/>
  <c r="AH14" i="29"/>
  <c r="AI14" i="29"/>
  <c r="AH24" i="29"/>
  <c r="AI24" i="29"/>
  <c r="AK24" i="29" s="1"/>
  <c r="AH29" i="29"/>
  <c r="AI29" i="29"/>
  <c r="AH11" i="29"/>
  <c r="AI11" i="29"/>
  <c r="AK11" i="29" s="1"/>
  <c r="AH21" i="29"/>
  <c r="AI21" i="29"/>
  <c r="AK21" i="29" s="1"/>
  <c r="AI15" i="29"/>
  <c r="AH15" i="29"/>
  <c r="AK29" i="29" l="1"/>
  <c r="AK34" i="29"/>
  <c r="AJ27" i="29"/>
  <c r="AG27" i="29" s="1"/>
  <c r="AK35" i="29"/>
  <c r="AJ26" i="29"/>
  <c r="AG26" i="29" s="1"/>
  <c r="AJ20" i="29"/>
  <c r="AK32" i="29"/>
  <c r="AK31" i="29"/>
  <c r="AK33" i="29"/>
  <c r="AK30" i="29"/>
  <c r="AK28" i="29"/>
  <c r="AJ21" i="29"/>
  <c r="AG21" i="29" s="1"/>
  <c r="AJ12" i="29"/>
  <c r="AG12" i="29" s="1"/>
  <c r="AJ15" i="29"/>
  <c r="AG15" i="29" s="1"/>
  <c r="AJ10" i="29"/>
  <c r="AJ14" i="29"/>
  <c r="AG14" i="29" s="1"/>
  <c r="AG20" i="29"/>
  <c r="AK19" i="29"/>
  <c r="AK15" i="29"/>
  <c r="AJ11" i="29"/>
  <c r="AG11" i="29" s="1"/>
  <c r="AJ24" i="29"/>
  <c r="AG24" i="29" s="1"/>
  <c r="AJ17" i="29"/>
  <c r="AG17" i="29" s="1"/>
  <c r="AK10" i="29"/>
  <c r="AJ25" i="29"/>
  <c r="AG25" i="29" s="1"/>
  <c r="AK14" i="29"/>
  <c r="AJ37" i="29"/>
  <c r="AJ36" i="29"/>
  <c r="AJ18" i="29"/>
  <c r="AG18" i="29" s="1"/>
  <c r="AJ19" i="29"/>
  <c r="AJ29" i="29"/>
  <c r="AJ16" i="29"/>
  <c r="AG16" i="29" s="1"/>
  <c r="AK12" i="29"/>
  <c r="AJ22" i="29"/>
  <c r="AG22" i="29" s="1"/>
  <c r="AJ13" i="29"/>
  <c r="AG13" i="29" s="1"/>
  <c r="AJ23" i="29"/>
  <c r="AG23" i="29" s="1"/>
  <c r="AG32" i="29" l="1"/>
  <c r="AG30" i="29"/>
  <c r="AG10" i="29"/>
  <c r="AG33" i="29"/>
  <c r="AG31" i="29"/>
  <c r="AG28" i="29"/>
  <c r="AG34" i="29"/>
  <c r="AG35" i="29"/>
  <c r="AG29" i="29"/>
  <c r="AG19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<sst xmlns="http://schemas.openxmlformats.org/spreadsheetml/2006/main" count="1131" uniqueCount="577">
  <si>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</si>
  <si>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</si>
  <si>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</si>
  <si>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</si>
  <si>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</si>
  <si>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</si>
  <si>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</si>
  <si>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</si>
  <si>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</si>
  <si>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</si>
  <si>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</si>
  <si>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</si>
  <si>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</si>
  <si>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</si>
  <si>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</si>
  <si>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</si>
  <si>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</si>
  <si>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</si>
  <si>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</si>
  <si>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</si>
  <si>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</si>
  <si>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</si>
  <si>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</si>
  <si>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</si>
  <si>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</si>
  <si>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</si>
  <si>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</si>
  <si>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</si>
  <si>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</si>
  <si>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</si>
  <si>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</si>
  <si>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</si>
  <si>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</si>
  <si>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</si>
  <si>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</si>
  <si>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</si>
  <si>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</si>
  <si>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</si>
  <si>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</si>
  <si>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</si>
  <si>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</si>
  <si>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</si>
  <si>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</si>
  <si>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</si>
  <si>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</si>
  <si>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</si>
  <si>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</si>
  <si>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</si>
  <si>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</si>
  <si>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</si>
  <si>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</si>
  <si>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</si>
  <si>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</si>
  <si>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</si>
  <si>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</si>
  <si>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</si>
  <si>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</si>
  <si>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</si>
  <si>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</si>
  <si>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</si>
  <si>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</si>
  <si>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</si>
  <si>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</si>
  <si>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</si>
  <si>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</si>
  <si>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</si>
  <si>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</si>
  <si>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</si>
  <si>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</si>
  <si>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</si>
  <si>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</si>
  <si>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</si>
  <si>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</si>
  <si>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</si>
  <si>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</si>
  <si>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</si>
  <si>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</si>
  <si>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</si>
  <si>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</si>
  <si>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</si>
  <si>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</si>
  <si>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</si>
  <si>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</si>
  <si>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</si>
  <si>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</si>
  <si>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</si>
  <si>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</si>
  <si>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</si>
  <si>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</si>
  <si>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</si>
  <si>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</si>
  <si>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</si>
  <si>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</si>
  <si>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</si>
  <si>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</si>
  <si>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</si>
  <si>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</si>
  <si>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</si>
  <si>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</si>
  <si>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</si>
  <si>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</si>
  <si>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</si>
  <si>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</si>
  <si>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</si>
  <si>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</si>
  <si>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</si>
  <si>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</si>
  <si>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</si>
  <si>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</si>
  <si>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</si>
  <si>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</si>
  <si>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</si>
  <si>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</si>
  <si>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</si>
  <si>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</si>
  <si>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</si>
  <si>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</si>
  <si>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</si>
  <si>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</si>
  <si>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</si>
  <si>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</si>
  <si>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</si>
  <si>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</si>
  <si>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</si>
  <si>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</si>
  <si>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</si>
  <si>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</si>
  <si>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</si>
  <si>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</si>
  <si>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</si>
  <si>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</si>
  <si>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</si>
  <si>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</si>
  <si>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</si>
  <si>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</si>
  <si>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</si>
  <si>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</si>
  <si>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</si>
  <si>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</si>
  <si>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</si>
  <si>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</si>
  <si>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</si>
  <si>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</si>
  <si>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</si>
  <si>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</si>
  <si>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</si>
  <si>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</si>
  <si>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</si>
  <si>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</si>
  <si>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</si>
  <si>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</si>
  <si>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</si>
  <si>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</si>
  <si>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</si>
  <si>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</si>
  <si>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</si>
  <si>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</si>
  <si>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</si>
  <si>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</si>
  <si>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</si>
  <si>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</si>
  <si>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</si>
  <si>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</si>
  <si>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</si>
  <si>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</si>
  <si>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</si>
  <si>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</si>
  <si>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</si>
  <si>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</si>
  <si>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</si>
  <si>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</si>
  <si>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</si>
  <si>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</si>
  <si>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</si>
  <si>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</si>
  <si>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</si>
  <si>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</si>
  <si>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</si>
  <si>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</si>
  <si>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</si>
  <si>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</si>
  <si>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</si>
  <si>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</si>
  <si>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</si>
  <si>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</si>
  <si>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</si>
  <si>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</si>
  <si>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</si>
  <si>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</si>
  <si>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</si>
  <si>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</si>
  <si>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</si>
  <si>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</si>
  <si>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</si>
  <si>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</si>
  <si>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</si>
  <si>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</si>
  <si>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</si>
  <si>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</si>
  <si>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</si>
  <si>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</si>
  <si>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</si>
  <si>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</si>
  <si>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</si>
  <si>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</si>
  <si>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</si>
  <si>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</si>
  <si>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</si>
  <si>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</si>
  <si>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</si>
  <si>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</si>
  <si>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</si>
  <si>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</si>
  <si>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</si>
  <si>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</si>
  <si>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</si>
  <si>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</si>
  <si>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</si>
  <si>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</si>
  <si>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</si>
  <si>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</si>
  <si>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</si>
  <si>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</si>
  <si>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</si>
  <si>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</si>
  <si>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</si>
  <si>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</si>
  <si>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</si>
  <si>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</si>
  <si>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</si>
  <si>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</si>
  <si>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</si>
  <si>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</si>
  <si>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</si>
  <si>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</si>
  <si>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</si>
  <si>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</si>
  <si>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</si>
  <si>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</si>
  <si>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</si>
  <si>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</si>
  <si>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</si>
  <si>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</si>
  <si>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</si>
  <si>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</si>
  <si>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</si>
  <si>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</si>
  <si>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</si>
  <si>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</si>
  <si>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</si>
  <si>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</si>
  <si>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</si>
  <si>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</si>
  <si>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</si>
  <si>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</si>
  <si>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</si>
  <si>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</si>
  <si>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</si>
  <si>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</si>
  <si>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</si>
  <si>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</si>
  <si>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</si>
  <si>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</si>
  <si>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</si>
  <si>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</si>
  <si>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</si>
  <si>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</si>
  <si>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</si>
  <si>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</si>
  <si>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</si>
  <si>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</si>
  <si>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</si>
  <si>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</si>
  <si>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</si>
  <si>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</si>
  <si>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</si>
  <si>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</si>
  <si>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</si>
  <si>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</si>
  <si>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</si>
  <si>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</si>
  <si>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</si>
  <si>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</si>
  <si>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</si>
  <si>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</si>
  <si>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</si>
  <si>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</si>
  <si>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</si>
  <si>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</si>
  <si>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</si>
  <si>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</si>
  <si>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</si>
  <si>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</si>
  <si>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</si>
  <si>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</si>
  <si>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</si>
  <si>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</si>
  <si>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</si>
  <si>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</si>
  <si>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</si>
  <si>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</si>
  <si>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</si>
  <si>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</si>
  <si>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</si>
  <si>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</si>
  <si>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</si>
  <si>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</si>
  <si>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</si>
  <si>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</si>
  <si>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</si>
  <si>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</si>
  <si>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</si>
  <si>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</si>
  <si>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</si>
  <si>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</si>
  <si>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</si>
  <si>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</si>
  <si>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</si>
  <si>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</si>
  <si>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</si>
  <si>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</si>
  <si>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</si>
  <si>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</si>
  <si>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</si>
  <si>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</si>
  <si>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</si>
  <si>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</si>
  <si>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</si>
  <si>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</si>
  <si>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</si>
  <si>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</si>
  <si>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</si>
  <si>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</si>
  <si>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</si>
  <si>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</si>
  <si>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</si>
  <si>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</si>
  <si>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</si>
  <si>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</si>
  <si>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</si>
  <si>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</si>
  <si>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</si>
  <si>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</si>
  <si>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</si>
  <si>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</si>
  <si>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</si>
  <si>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</si>
  <si>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</si>
  <si>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</si>
  <si>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</si>
  <si>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</si>
  <si>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</si>
  <si>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</si>
  <si>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</si>
  <si>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</si>
  <si>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</si>
  <si>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</si>
  <si>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</si>
  <si>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</si>
  <si>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</si>
  <si>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</si>
  <si>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</si>
  <si>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</si>
  <si>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</si>
  <si>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</si>
  <si>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</si>
  <si>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</si>
  <si>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</si>
  <si>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</si>
  <si>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</si>
  <si>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</si>
  <si>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</si>
  <si>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</si>
  <si>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</si>
  <si>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</si>
  <si>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</si>
  <si>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</si>
  <si>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</si>
  <si>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</si>
  <si>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</si>
  <si>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</si>
  <si>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</si>
  <si>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</si>
  <si>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</si>
  <si>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</si>
  <si>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</si>
  <si>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</si>
  <si>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</si>
  <si>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</si>
  <si>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</si>
  <si>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</si>
  <si>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</si>
  <si>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</si>
  <si>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</si>
  <si>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</si>
  <si>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</si>
  <si>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</si>
  <si>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</si>
  <si>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</si>
  <si>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</si>
  <si>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</si>
  <si>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</si>
  <si>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</si>
  <si>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</si>
  <si>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</si>
  <si>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</si>
  <si>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</si>
  <si>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</si>
  <si>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</si>
  <si>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</si>
  <si>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</si>
  <si>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</si>
  <si>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</si>
  <si>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</si>
  <si>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</si>
  <si>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</si>
  <si>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</si>
  <si>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</si>
  <si>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</si>
  <si>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</si>
  <si>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</si>
  <si>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</si>
  <si>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</si>
  <si>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</si>
  <si>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</si>
  <si>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</si>
  <si>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</si>
  <si>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</si>
  <si>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</si>
  <si>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</si>
  <si>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</si>
  <si>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</si>
  <si>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</si>
  <si>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</si>
  <si>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</si>
  <si>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</si>
  <si>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</si>
  <si>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</si>
  <si>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</si>
  <si>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</si>
  <si>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</si>
  <si>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</si>
  <si>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</si>
  <si>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</si>
  <si>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</si>
  <si>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</si>
  <si>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</si>
  <si>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</si>
  <si>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</si>
  <si>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</si>
  <si>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</si>
  <si>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</si>
  <si>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</si>
  <si>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</si>
  <si>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</si>
  <si>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</si>
  <si>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</si>
  <si>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</si>
  <si>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</si>
  <si>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</si>
  <si>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</si>
  <si>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</si>
  <si>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</si>
  <si>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</si>
  <si>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</si>
  <si>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</si>
  <si>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</si>
  <si>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</si>
  <si>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</si>
  <si>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</si>
  <si>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</si>
  <si>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</si>
  <si>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</si>
  <si>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</si>
  <si>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</si>
  <si>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</si>
  <si>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</si>
  <si>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</si>
  <si>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</si>
  <si>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</si>
  <si>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</si>
  <si>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</si>
  <si>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</si>
  <si>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</si>
  <si>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</si>
  <si>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</si>
  <si>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</si>
  <si>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</si>
  <si>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</si>
  <si>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</si>
  <si>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</si>
  <si>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</si>
  <si>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</si>
  <si>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</si>
  <si>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</si>
  <si>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</si>
  <si>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</si>
  <si>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</si>
  <si>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</si>
  <si>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</si>
  <si>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</si>
  <si>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</si>
  <si>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</si>
  <si>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</si>
  <si>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</si>
  <si>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</si>
  <si>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</si>
  <si>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</si>
  <si>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</si>
  <si>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</si>
  <si>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</si>
  <si>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</si>
  <si>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</si>
  <si>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</si>
  <si>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</si>
  <si>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</si>
  <si>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</si>
  <si>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</si>
  <si>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</si>
  <si>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</si>
  <si>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</si>
  <si>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</si>
  <si>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</si>
  <si>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</si>
  <si>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</si>
  <si>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</si>
  <si>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</si>
  <si>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</si>
  <si>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</si>
  <si>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</si>
  <si>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</si>
  <si>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</si>
  <si>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</si>
  <si>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</si>
  <si>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</si>
  <si>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</si>
  <si>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</si>
  <si>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</si>
  <si>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</si>
  <si>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</si>
  <si>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</si>
  <si>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</si>
  <si>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</si>
  <si>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</si>
  <si>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</si>
  <si>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</si>
  <si>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</si>
  <si>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</si>
  <si>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</si>
  <si>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</si>
  <si>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</si>
  <si>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</si>
  <si>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</si>
  <si>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English II</t>
  </si>
  <si>
    <t>G.K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</si>
  <si>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</si>
  <si>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</si>
  <si>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</si>
  <si>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</si>
  <si>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</si>
  <si>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</si>
  <si>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</si>
  <si>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</si>
  <si>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</si>
  <si>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</si>
  <si>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</si>
  <si>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</si>
  <si>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</si>
  <si>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</si>
  <si>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</si>
  <si>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</si>
  <si>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HP</t>
  </si>
  <si>
    <t>Social</t>
  </si>
  <si>
    <t>Grade 10</t>
  </si>
  <si>
    <t>Class :5</t>
  </si>
  <si>
    <t>Computer</t>
  </si>
  <si>
    <t>R. 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</si>
</sst>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1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E22" sqref="E22"/>
    </sheetView>
  </sheetViews>
  <sheetFormatPr defaultRowHeight="15" x14ac:dyDescent="0.25"/>
  <sheetData>
    <row r="1" spans="1:12" x14ac:dyDescent="0.25">
      <c r="A1" t="s">
        <v>556</v>
      </c>
      <c r="C1" t="s">
        <v>557</v>
      </c>
      <c r="E1" t="s">
        <v>558</v>
      </c>
      <c r="G1" t="s">
        <v>559</v>
      </c>
      <c r="I1" t="s">
        <v>560</v>
      </c>
      <c r="K1" t="s">
        <v>573</v>
      </c>
    </row>
    <row r="2" spans="1:12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  <c r="K2">
        <f>A2*0.1</f>
        <v>0</v>
      </c>
      <c r="L2" t="s">
        <v>537</v>
      </c>
    </row>
    <row r="3" spans="1:12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  <c r="K3">
        <f t="shared" ref="K3:K11" si="1">A3*0.1</f>
        <v>0.1</v>
      </c>
      <c r="L3" t="s">
        <v>539</v>
      </c>
    </row>
    <row r="4" spans="1:12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2">A4*0.375</f>
        <v>7.5</v>
      </c>
      <c r="F4" t="s">
        <v>538</v>
      </c>
      <c r="G4">
        <f t="shared" ref="G4:G11" si="3">A4*0.25</f>
        <v>5</v>
      </c>
      <c r="H4" t="s">
        <v>538</v>
      </c>
      <c r="I4">
        <f t="shared" si="0"/>
        <v>8</v>
      </c>
      <c r="J4" t="s">
        <v>538</v>
      </c>
      <c r="K4">
        <f t="shared" si="1"/>
        <v>2</v>
      </c>
      <c r="L4" t="s">
        <v>538</v>
      </c>
    </row>
    <row r="5" spans="1:12" x14ac:dyDescent="0.25">
      <c r="A5">
        <v>30</v>
      </c>
      <c r="B5" t="s">
        <v>540</v>
      </c>
      <c r="C5">
        <v>15</v>
      </c>
      <c r="D5" t="s">
        <v>540</v>
      </c>
      <c r="E5">
        <f t="shared" si="2"/>
        <v>11.25</v>
      </c>
      <c r="F5" t="s">
        <v>540</v>
      </c>
      <c r="G5">
        <f t="shared" si="3"/>
        <v>7.5</v>
      </c>
      <c r="H5" t="s">
        <v>540</v>
      </c>
      <c r="I5">
        <f t="shared" si="0"/>
        <v>12</v>
      </c>
      <c r="J5" t="s">
        <v>540</v>
      </c>
      <c r="K5">
        <f t="shared" si="1"/>
        <v>3</v>
      </c>
      <c r="L5" t="s">
        <v>540</v>
      </c>
    </row>
    <row r="6" spans="1:12" x14ac:dyDescent="0.25">
      <c r="A6">
        <v>40</v>
      </c>
      <c r="B6" t="s">
        <v>541</v>
      </c>
      <c r="C6">
        <v>20</v>
      </c>
      <c r="D6" t="s">
        <v>541</v>
      </c>
      <c r="E6">
        <f t="shared" si="2"/>
        <v>15</v>
      </c>
      <c r="F6" t="s">
        <v>541</v>
      </c>
      <c r="G6">
        <f t="shared" si="3"/>
        <v>10</v>
      </c>
      <c r="H6" t="s">
        <v>541</v>
      </c>
      <c r="I6">
        <f t="shared" si="0"/>
        <v>16</v>
      </c>
      <c r="J6" t="s">
        <v>541</v>
      </c>
      <c r="K6">
        <f t="shared" si="1"/>
        <v>4</v>
      </c>
      <c r="L6" t="s">
        <v>541</v>
      </c>
    </row>
    <row r="7" spans="1:12" x14ac:dyDescent="0.25">
      <c r="A7">
        <v>50</v>
      </c>
      <c r="B7" t="s">
        <v>542</v>
      </c>
      <c r="C7">
        <v>25</v>
      </c>
      <c r="D7" t="s">
        <v>542</v>
      </c>
      <c r="E7">
        <f t="shared" si="2"/>
        <v>18.75</v>
      </c>
      <c r="F7" t="s">
        <v>542</v>
      </c>
      <c r="G7">
        <f t="shared" si="3"/>
        <v>12.5</v>
      </c>
      <c r="H7" t="s">
        <v>542</v>
      </c>
      <c r="I7">
        <f t="shared" si="0"/>
        <v>20</v>
      </c>
      <c r="J7" t="s">
        <v>542</v>
      </c>
      <c r="K7">
        <f t="shared" si="1"/>
        <v>5</v>
      </c>
      <c r="L7" t="s">
        <v>542</v>
      </c>
    </row>
    <row r="8" spans="1:12" x14ac:dyDescent="0.25">
      <c r="A8">
        <v>60</v>
      </c>
      <c r="B8" t="s">
        <v>98</v>
      </c>
      <c r="C8">
        <v>30</v>
      </c>
      <c r="D8" t="s">
        <v>98</v>
      </c>
      <c r="E8">
        <f t="shared" si="2"/>
        <v>22.5</v>
      </c>
      <c r="F8" t="s">
        <v>98</v>
      </c>
      <c r="G8">
        <f t="shared" si="3"/>
        <v>15</v>
      </c>
      <c r="H8" t="s">
        <v>98</v>
      </c>
      <c r="I8">
        <f t="shared" si="0"/>
        <v>24</v>
      </c>
      <c r="J8" t="s">
        <v>98</v>
      </c>
      <c r="K8">
        <f t="shared" si="1"/>
        <v>6</v>
      </c>
      <c r="L8" t="s">
        <v>98</v>
      </c>
    </row>
    <row r="9" spans="1:12" x14ac:dyDescent="0.25">
      <c r="A9">
        <v>70</v>
      </c>
      <c r="B9" t="s">
        <v>543</v>
      </c>
      <c r="C9">
        <v>35</v>
      </c>
      <c r="D9" t="s">
        <v>543</v>
      </c>
      <c r="E9">
        <f t="shared" si="2"/>
        <v>26.25</v>
      </c>
      <c r="F9" t="s">
        <v>543</v>
      </c>
      <c r="G9">
        <f t="shared" si="3"/>
        <v>17.5</v>
      </c>
      <c r="H9" t="s">
        <v>543</v>
      </c>
      <c r="I9">
        <f t="shared" si="0"/>
        <v>28</v>
      </c>
      <c r="J9" t="s">
        <v>543</v>
      </c>
      <c r="K9">
        <f t="shared" si="1"/>
        <v>7</v>
      </c>
      <c r="L9" t="s">
        <v>543</v>
      </c>
    </row>
    <row r="10" spans="1:12" x14ac:dyDescent="0.25">
      <c r="A10">
        <v>80</v>
      </c>
      <c r="B10" t="s">
        <v>97</v>
      </c>
      <c r="C10">
        <v>40</v>
      </c>
      <c r="D10" t="s">
        <v>97</v>
      </c>
      <c r="E10">
        <f t="shared" si="2"/>
        <v>30</v>
      </c>
      <c r="F10" t="s">
        <v>97</v>
      </c>
      <c r="G10">
        <f t="shared" si="3"/>
        <v>20</v>
      </c>
      <c r="H10" t="s">
        <v>97</v>
      </c>
      <c r="I10">
        <f t="shared" si="0"/>
        <v>32</v>
      </c>
      <c r="J10" t="s">
        <v>97</v>
      </c>
      <c r="K10">
        <f t="shared" si="1"/>
        <v>8</v>
      </c>
      <c r="L10" t="s">
        <v>97</v>
      </c>
    </row>
    <row r="11" spans="1:12" x14ac:dyDescent="0.25">
      <c r="A11">
        <v>90</v>
      </c>
      <c r="B11" t="s">
        <v>544</v>
      </c>
      <c r="C11">
        <v>45</v>
      </c>
      <c r="D11" t="s">
        <v>544</v>
      </c>
      <c r="E11">
        <f t="shared" si="2"/>
        <v>33.75</v>
      </c>
      <c r="F11" t="s">
        <v>544</v>
      </c>
      <c r="G11">
        <f t="shared" si="3"/>
        <v>22.5</v>
      </c>
      <c r="H11" t="s">
        <v>544</v>
      </c>
      <c r="I11">
        <f t="shared" si="0"/>
        <v>36</v>
      </c>
      <c r="J11" t="s">
        <v>544</v>
      </c>
      <c r="K11">
        <f t="shared" si="1"/>
        <v>9</v>
      </c>
      <c r="L11" t="s">
        <v>544</v>
      </c>
    </row>
    <row r="14" spans="1:12" x14ac:dyDescent="0.25">
      <c r="A14" t="s">
        <v>537</v>
      </c>
      <c r="B14">
        <v>0</v>
      </c>
    </row>
    <row r="15" spans="1:12" x14ac:dyDescent="0.25">
      <c r="A15" t="s">
        <v>539</v>
      </c>
      <c r="B15" s="4">
        <v>0.8</v>
      </c>
    </row>
    <row r="16" spans="1:12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A13" zoomScaleNormal="100" workbookViewId="0">
      <selection activeCell="M1" sqref="M1:N3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1" t="s">
        <v>0</v>
      </c>
      <c r="B1" s="11"/>
      <c r="D1" s="11" t="s">
        <v>3</v>
      </c>
      <c r="E1" s="11"/>
      <c r="G1" s="11" t="s">
        <v>4</v>
      </c>
      <c r="H1" s="11"/>
      <c r="J1" s="11" t="s">
        <v>5</v>
      </c>
      <c r="K1" s="11"/>
      <c r="M1" s="11" t="s">
        <v>6</v>
      </c>
      <c r="N1" s="11"/>
      <c r="P1" s="11" t="s">
        <v>7</v>
      </c>
      <c r="Q1" s="11"/>
      <c r="R1" s="11"/>
      <c r="T1" s="11" t="s">
        <v>8</v>
      </c>
      <c r="U1" s="11"/>
      <c r="V1" s="11"/>
      <c r="X1" s="11" t="s">
        <v>9</v>
      </c>
      <c r="Y1" s="11"/>
      <c r="Z1" s="11"/>
      <c r="AB1" s="11" t="s">
        <v>10</v>
      </c>
      <c r="AC1" s="11"/>
      <c r="AD1" s="11"/>
      <c r="AF1" s="11" t="s">
        <v>11</v>
      </c>
      <c r="AG1" s="11"/>
      <c r="AH1" s="11"/>
      <c r="AJ1" s="11" t="s">
        <v>12</v>
      </c>
      <c r="AK1" s="11"/>
      <c r="AM1" s="11" t="s">
        <v>13</v>
      </c>
      <c r="AN1" s="11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topLeftCell="A10" zoomScale="110" zoomScaleNormal="110" workbookViewId="0">
      <selection activeCell="K45" sqref="K45"/>
    </sheetView>
  </sheetViews>
  <sheetFormatPr defaultRowHeight="15" x14ac:dyDescent="0.25"/>
  <cols>
    <col min="1" max="1" width="3.85546875" customWidth="1"/>
    <col min="2" max="2" width="18.5703125" customWidth="1"/>
    <col min="3" max="29" width="4.140625" customWidth="1"/>
    <col min="30" max="30" width="5.7109375" customWidth="1"/>
    <col min="31" max="31" width="5" customWidth="1"/>
    <col min="32" max="32" width="5.85546875" customWidth="1"/>
    <col min="33" max="33" width="4.7109375" customWidth="1"/>
  </cols>
  <sheetData>
    <row r="1" spans="1:37" ht="21" x14ac:dyDescent="0.35">
      <c r="A1" s="15" t="s">
        <v>545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7" ht="15.75" x14ac:dyDescent="0.25">
      <c r="A2" s="16" t="s">
        <v>546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7" ht="15.75" x14ac:dyDescent="0.25">
      <c r="A3" s="16" t="s">
        <v>547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7" ht="15.75" x14ac:dyDescent="0.25">
      <c r="A4" s="16" t="s">
        <v>574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6" spans="1:37" s="2" customFormat="1" ht="18.75" customHeight="1" x14ac:dyDescent="0.25">
      <c r="A6" s="12" t="s">
        <v>576</v>
      </c>
      <c r="B6" s="12" t="s">
        <v>548</v>
      </c>
      <c r="C6" s="17" t="s">
        <v>549</v>
      </c>
      <c r="D6" s="18"/>
      <c r="E6" s="19"/>
      <c r="F6" s="17" t="s">
        <v>550</v>
      </c>
      <c r="G6" s="18"/>
      <c r="H6" s="19"/>
      <c r="I6" s="17" t="s">
        <v>551</v>
      </c>
      <c r="J6" s="18"/>
      <c r="K6" s="19"/>
      <c r="L6" s="17" t="s">
        <v>552</v>
      </c>
      <c r="M6" s="18"/>
      <c r="N6" s="19"/>
      <c r="O6" s="17" t="s">
        <v>571</v>
      </c>
      <c r="P6" s="18"/>
      <c r="Q6" s="19"/>
      <c r="R6" s="17" t="s">
        <v>572</v>
      </c>
      <c r="S6" s="18"/>
      <c r="T6" s="19"/>
      <c r="U6" s="17" t="s">
        <v>553</v>
      </c>
      <c r="V6" s="18"/>
      <c r="W6" s="19"/>
      <c r="X6" s="17" t="s">
        <v>575</v>
      </c>
      <c r="Y6" s="18"/>
      <c r="Z6" s="19"/>
      <c r="AA6" s="17" t="s">
        <v>554</v>
      </c>
      <c r="AB6" s="18"/>
      <c r="AC6" s="19"/>
      <c r="AD6" s="12" t="s">
        <v>555</v>
      </c>
      <c r="AE6" s="22" t="s">
        <v>562</v>
      </c>
      <c r="AF6" s="20" t="s">
        <v>563</v>
      </c>
      <c r="AG6" s="12" t="s">
        <v>570</v>
      </c>
      <c r="AH6" s="22" t="s">
        <v>566</v>
      </c>
      <c r="AI6" s="22" t="s">
        <v>568</v>
      </c>
      <c r="AJ6" s="12" t="s">
        <v>567</v>
      </c>
      <c r="AK6" s="12" t="s">
        <v>569</v>
      </c>
    </row>
    <row r="7" spans="1:37" s="2" customFormat="1" x14ac:dyDescent="0.25">
      <c r="A7" s="13"/>
      <c r="B7" s="13"/>
      <c r="C7" s="5" t="s">
        <v>565</v>
      </c>
      <c r="D7" s="20" t="s">
        <v>564</v>
      </c>
      <c r="E7" s="20" t="s">
        <v>561</v>
      </c>
      <c r="F7" s="5" t="s">
        <v>565</v>
      </c>
      <c r="G7" s="20" t="s">
        <v>564</v>
      </c>
      <c r="H7" s="20" t="s">
        <v>561</v>
      </c>
      <c r="I7" s="5" t="s">
        <v>565</v>
      </c>
      <c r="J7" s="20" t="s">
        <v>564</v>
      </c>
      <c r="K7" s="20" t="s">
        <v>561</v>
      </c>
      <c r="L7" s="5" t="s">
        <v>565</v>
      </c>
      <c r="M7" s="20" t="s">
        <v>564</v>
      </c>
      <c r="N7" s="20" t="s">
        <v>561</v>
      </c>
      <c r="O7" s="5" t="s">
        <v>565</v>
      </c>
      <c r="P7" s="20" t="s">
        <v>564</v>
      </c>
      <c r="Q7" s="20" t="s">
        <v>561</v>
      </c>
      <c r="R7" s="5" t="s">
        <v>565</v>
      </c>
      <c r="S7" s="20" t="s">
        <v>564</v>
      </c>
      <c r="T7" s="20" t="s">
        <v>561</v>
      </c>
      <c r="U7" s="5" t="s">
        <v>565</v>
      </c>
      <c r="V7" s="20" t="s">
        <v>564</v>
      </c>
      <c r="W7" s="20" t="s">
        <v>561</v>
      </c>
      <c r="X7" s="5" t="s">
        <v>565</v>
      </c>
      <c r="Y7" s="20" t="s">
        <v>564</v>
      </c>
      <c r="Z7" s="20" t="s">
        <v>561</v>
      </c>
      <c r="AA7" s="5" t="s">
        <v>565</v>
      </c>
      <c r="AB7" s="20" t="s">
        <v>564</v>
      </c>
      <c r="AC7" s="20" t="s">
        <v>561</v>
      </c>
      <c r="AD7" s="14"/>
      <c r="AE7" s="22"/>
      <c r="AF7" s="23"/>
      <c r="AG7" s="13"/>
      <c r="AH7" s="22"/>
      <c r="AI7" s="22"/>
      <c r="AJ7" s="13"/>
      <c r="AK7" s="13"/>
    </row>
    <row r="8" spans="1:37" s="2" customFormat="1" x14ac:dyDescent="0.25">
      <c r="A8" s="14"/>
      <c r="B8" s="14"/>
      <c r="C8" s="2">
        <v>50</v>
      </c>
      <c r="D8" s="21"/>
      <c r="E8" s="21"/>
      <c r="F8" s="2">
        <v>50</v>
      </c>
      <c r="G8" s="21"/>
      <c r="H8" s="21"/>
      <c r="I8" s="2">
        <v>50</v>
      </c>
      <c r="J8" s="21"/>
      <c r="K8" s="21"/>
      <c r="L8" s="2">
        <v>25</v>
      </c>
      <c r="M8" s="21"/>
      <c r="N8" s="21"/>
      <c r="O8" s="2">
        <v>25</v>
      </c>
      <c r="P8" s="21"/>
      <c r="Q8" s="21"/>
      <c r="R8" s="2">
        <v>50</v>
      </c>
      <c r="S8" s="21"/>
      <c r="T8" s="21"/>
      <c r="U8" s="2">
        <v>50</v>
      </c>
      <c r="V8" s="21"/>
      <c r="W8" s="21"/>
      <c r="X8" s="2">
        <v>25</v>
      </c>
      <c r="Y8" s="21"/>
      <c r="Z8" s="21"/>
      <c r="AA8" s="2">
        <v>25</v>
      </c>
      <c r="AB8" s="21"/>
      <c r="AC8" s="21"/>
      <c r="AD8" s="5">
        <f t="shared" ref="AD8:AD38" si="0">C8+F8+I8+L8+R8+U8+AA8</f>
        <v>300</v>
      </c>
      <c r="AE8" s="22"/>
      <c r="AF8" s="21"/>
      <c r="AG8" s="14"/>
      <c r="AH8" s="22"/>
      <c r="AI8" s="22"/>
      <c r="AJ8" s="14"/>
      <c r="AK8" s="14"/>
    </row>
    <row r="9" spans="1:37" s="2" customFormat="1" ht="8.25" customHeight="1" x14ac:dyDescent="0.25">
      <c r="A9" s="10"/>
      <c r="B9" s="10"/>
      <c r="D9" s="8"/>
      <c r="E9" s="8"/>
      <c r="G9" s="8"/>
      <c r="H9" s="8"/>
      <c r="J9" s="8"/>
      <c r="K9" s="8"/>
      <c r="M9" s="8"/>
      <c r="N9" s="8"/>
      <c r="P9" s="8"/>
      <c r="Q9" s="8"/>
      <c r="S9" s="8"/>
      <c r="T9" s="8"/>
      <c r="V9" s="8"/>
      <c r="W9" s="8"/>
      <c r="Y9" s="8"/>
      <c r="Z9" s="8"/>
      <c r="AB9" s="8"/>
      <c r="AC9" s="8"/>
      <c r="AD9" s="5"/>
      <c r="AE9" s="9"/>
      <c r="AF9" s="8"/>
      <c r="AG9" s="10"/>
      <c r="AH9" s="9"/>
      <c r="AI9" s="9"/>
      <c r="AJ9" s="10"/>
      <c r="AK9" s="10"/>
    </row>
    <row r="10" spans="1:37" x14ac:dyDescent="0.25">
      <c r="A10" s="3">
        <v>1</v>
      </c>
      <c r="B10" s="3" t="str">
        <f>VLOOKUP($A10,five,2,0)</f>
        <v xml:space="preserve">Suman Praja </v>
      </c>
      <c r="C10" s="3">
        <v>47</v>
      </c>
      <c r="D10" s="3" t="str">
        <f>VLOOKUP(C10,gr50.0,2,1)</f>
        <v>A+</v>
      </c>
      <c r="E10" s="3">
        <f>VLOOKUP(D10,gp,2,0)</f>
        <v>4</v>
      </c>
      <c r="F10" s="3">
        <v>42</v>
      </c>
      <c r="G10" s="3" t="str">
        <f>VLOOKUP(F10,gr50.0,2,1)</f>
        <v>A</v>
      </c>
      <c r="H10" s="3">
        <f>VLOOKUP(G10,gp,2,0)</f>
        <v>3.6</v>
      </c>
      <c r="I10" s="3">
        <v>47</v>
      </c>
      <c r="J10" s="3" t="str">
        <f>VLOOKUP(I10,gr50.0,2,1)</f>
        <v>A+</v>
      </c>
      <c r="K10" s="3">
        <f>VLOOKUP(J10,gp,2,0)</f>
        <v>4</v>
      </c>
      <c r="L10" s="3">
        <v>24</v>
      </c>
      <c r="M10" s="3" t="str">
        <f>VLOOKUP(L10,gr25.0,2,1)</f>
        <v>A+</v>
      </c>
      <c r="N10" s="3">
        <f>VLOOKUP(M10,gp,2,0)</f>
        <v>4</v>
      </c>
      <c r="O10" s="3">
        <v>24</v>
      </c>
      <c r="P10" s="3" t="str">
        <f>VLOOKUP(O10,gr25.0,2,1)</f>
        <v>A+</v>
      </c>
      <c r="Q10" s="3">
        <f>VLOOKUP(P10,gp,2,0)</f>
        <v>4</v>
      </c>
      <c r="R10" s="3">
        <v>44</v>
      </c>
      <c r="S10" s="3" t="str">
        <f>VLOOKUP(R10,gr50.0,2,1)</f>
        <v>A</v>
      </c>
      <c r="T10" s="3">
        <f>VLOOKUP(S10,gp,2,0)</f>
        <v>3.6</v>
      </c>
      <c r="U10" s="3">
        <v>41</v>
      </c>
      <c r="V10" s="3" t="str">
        <f>VLOOKUP(U10,gr50.0,2,1)</f>
        <v>A</v>
      </c>
      <c r="W10" s="3">
        <f>VLOOKUP(V10,gp,2,0)</f>
        <v>3.6</v>
      </c>
      <c r="X10" s="3">
        <v>17</v>
      </c>
      <c r="Y10" s="3" t="str">
        <f>VLOOKUP(X10,gr25.0,2,1)</f>
        <v>B</v>
      </c>
      <c r="Z10" s="3">
        <f>VLOOKUP(Y10,gp,2,0)</f>
        <v>2.8</v>
      </c>
      <c r="AA10" s="3">
        <v>18</v>
      </c>
      <c r="AB10" s="3" t="str">
        <f>VLOOKUP(AA10,gr25.0,2,1)</f>
        <v>B+</v>
      </c>
      <c r="AC10" s="3">
        <f>VLOOKUP(AB10,gp,2,0)</f>
        <v>3.2</v>
      </c>
      <c r="AD10" s="5">
        <f>C10+F10+I10+L10+R10+U10+AA10</f>
        <v>263</v>
      </c>
      <c r="AE10" s="3">
        <f>ROUND(AVERAGE(E10,H10,K10,N10,T10,W10,AC10),2)</f>
        <v>3.71</v>
      </c>
      <c r="AF10" s="3" t="str">
        <f>IF(AND(E10&gt;=1.6,H10&gt;=1.6,K10&gt;=1.6,N10&gt;=1.6,T10&gt;=1.6,W10&gt;=1.6,AC10&gt;=1.6),"Good",IF(OR(E10=0,H10=0,K10=0,N10=0,T10=0,W10=0,AC10=0),"ABS","Poor"))</f>
        <v>Good</v>
      </c>
      <c r="AG10" s="3">
        <f>IF(AF10="ABS",0,IF(AH10&gt;0,AJ10,MAX(goodrank)+AK10))</f>
        <v>1</v>
      </c>
      <c r="AH10" s="3">
        <f>IF(AF10="Good",AE10,0)</f>
        <v>3.71</v>
      </c>
      <c r="AI10" s="3">
        <f>IF(AF10="Poor",AE10,0)</f>
        <v>0</v>
      </c>
      <c r="AJ10" s="6">
        <f>IF(AH10=0,0,SUMPRODUCT((AH10&lt;=Good)/COUNTIF(Good,Good)))</f>
        <v>1</v>
      </c>
      <c r="AK10" s="6">
        <f>IF(AI10=0,0,SUMPRODUCT((AI10&lt;=Poor)/COUNTIF(Poor,Poor)))</f>
        <v>0</v>
      </c>
    </row>
    <row r="11" spans="1:37" x14ac:dyDescent="0.25">
      <c r="A11" s="3">
        <v>5</v>
      </c>
      <c r="B11" s="7" t="str">
        <f>VLOOKUP($A11,five,2,0)</f>
        <v>Sangam Lamichhane</v>
      </c>
      <c r="C11" s="3">
        <v>48</v>
      </c>
      <c r="D11" s="3" t="str">
        <f>VLOOKUP(C11,gr50.0,2,1)</f>
        <v>A+</v>
      </c>
      <c r="E11" s="3">
        <f>VLOOKUP(D11,gp,2,0)</f>
        <v>4</v>
      </c>
      <c r="F11" s="3">
        <v>27</v>
      </c>
      <c r="G11" s="3" t="str">
        <f>VLOOKUP(F11,gr50.0,2,1)</f>
        <v>C+</v>
      </c>
      <c r="H11" s="3">
        <f>VLOOKUP(G11,gp,2,0)</f>
        <v>2.4</v>
      </c>
      <c r="I11" s="3">
        <v>30</v>
      </c>
      <c r="J11" s="3" t="str">
        <f>VLOOKUP(I11,gr50.0,2,1)</f>
        <v>B</v>
      </c>
      <c r="K11" s="3">
        <f>VLOOKUP(J11,gp,2,0)</f>
        <v>2.8</v>
      </c>
      <c r="L11" s="3">
        <v>21</v>
      </c>
      <c r="M11" s="3" t="str">
        <f>VLOOKUP(L11,gr25.0,2,1)</f>
        <v>A</v>
      </c>
      <c r="N11" s="3">
        <f>VLOOKUP(M11,gp,2,0)</f>
        <v>3.6</v>
      </c>
      <c r="O11" s="3">
        <v>12</v>
      </c>
      <c r="P11" s="3" t="str">
        <f>VLOOKUP(O11,gr25.0,2,1)</f>
        <v>C</v>
      </c>
      <c r="Q11" s="3">
        <f>VLOOKUP(P11,gp,2,0)</f>
        <v>2</v>
      </c>
      <c r="R11" s="3">
        <v>37</v>
      </c>
      <c r="S11" s="3" t="str">
        <f>VLOOKUP(R11,gr50.0,2,1)</f>
        <v>B+</v>
      </c>
      <c r="T11" s="3">
        <f>VLOOKUP(S11,gp,2,0)</f>
        <v>3.2</v>
      </c>
      <c r="U11" s="3">
        <v>38</v>
      </c>
      <c r="V11" s="3" t="str">
        <f>VLOOKUP(U11,gr50.0,2,1)</f>
        <v>B+</v>
      </c>
      <c r="W11" s="3">
        <f>VLOOKUP(V11,gp,2,0)</f>
        <v>3.2</v>
      </c>
      <c r="X11" s="3">
        <v>14</v>
      </c>
      <c r="Y11" s="3" t="str">
        <f>VLOOKUP(X11,gr25.0,2,1)</f>
        <v>C+</v>
      </c>
      <c r="Z11" s="3">
        <f>VLOOKUP(Y11,gp,2,0)</f>
        <v>2.4</v>
      </c>
      <c r="AA11" s="3">
        <v>17</v>
      </c>
      <c r="AB11" s="3" t="str">
        <f>VLOOKUP(AA11,gr25.0,2,1)</f>
        <v>B</v>
      </c>
      <c r="AC11" s="3">
        <f>VLOOKUP(AB11,gp,2,0)</f>
        <v>2.8</v>
      </c>
      <c r="AD11" s="5">
        <f>C11+F11+I11+L11+R11+U11+AA11</f>
        <v>218</v>
      </c>
      <c r="AE11" s="3">
        <f>ROUND(AVERAGE(E11,H11,K11,N11,T11,W11,AC11),2)</f>
        <v>3.14</v>
      </c>
      <c r="AF11" s="3" t="str">
        <f>IF(AND(E11&gt;=1.6,H11&gt;=1.6,K11&gt;=1.6,N11&gt;=1.6,T11&gt;=1.6,W11&gt;=1.6,AC11&gt;=1.6),"Good",IF(OR(E11=0,H11=0,K11=0,N11=0,T11=0,W11=0,AC11=0),"ABS","Poor"))</f>
        <v>Good</v>
      </c>
      <c r="AG11" s="3">
        <f>IF(AF11="ABS",0,IF(AH11&gt;0,AJ11,MAX(goodrank)+AK11))</f>
        <v>2</v>
      </c>
      <c r="AH11" s="3">
        <f>IF(AF11="Good",AE11,0)</f>
        <v>3.14</v>
      </c>
      <c r="AI11" s="3">
        <f>IF(AF11="Poor",AE11,0)</f>
        <v>0</v>
      </c>
      <c r="AJ11" s="6">
        <f>IF(AH11=0,0,SUMPRODUCT((AH11&lt;=Good)/COUNTIF(Good,Good)))</f>
        <v>2</v>
      </c>
      <c r="AK11" s="6">
        <f>IF(AI11=0,0,SUMPRODUCT((AI11&lt;=Poor)/COUNTIF(Poor,Poor)))</f>
        <v>0</v>
      </c>
    </row>
    <row r="12" spans="1:37" x14ac:dyDescent="0.25">
      <c r="A12" s="3">
        <v>2</v>
      </c>
      <c r="B12" s="3" t="str">
        <f>VLOOKUP($A12,five,2,0)</f>
        <v>Ashish Yadav</v>
      </c>
      <c r="C12" s="3">
        <v>48</v>
      </c>
      <c r="D12" s="3" t="str">
        <f>VLOOKUP(C12,gr50.0,2,1)</f>
        <v>A+</v>
      </c>
      <c r="E12" s="3">
        <f>VLOOKUP(D12,gp,2,0)</f>
        <v>4</v>
      </c>
      <c r="F12" s="3">
        <v>26</v>
      </c>
      <c r="G12" s="3" t="str">
        <f>VLOOKUP(F12,gr50.0,2,1)</f>
        <v>C+</v>
      </c>
      <c r="H12" s="3">
        <f>VLOOKUP(G12,gp,2,0)</f>
        <v>2.4</v>
      </c>
      <c r="I12" s="3">
        <v>20</v>
      </c>
      <c r="J12" s="3" t="str">
        <f>VLOOKUP(I12,gr50.0,2,1)</f>
        <v>C</v>
      </c>
      <c r="K12" s="3">
        <f>VLOOKUP(J12,gp,2,0)</f>
        <v>2</v>
      </c>
      <c r="L12" s="3">
        <v>17</v>
      </c>
      <c r="M12" s="3" t="str">
        <f>VLOOKUP(L12,gr25.0,2,1)</f>
        <v>B</v>
      </c>
      <c r="N12" s="3">
        <f>VLOOKUP(M12,gp,2,0)</f>
        <v>2.8</v>
      </c>
      <c r="O12" s="3">
        <v>20</v>
      </c>
      <c r="P12" s="3" t="str">
        <f>VLOOKUP(O12,gr25.0,2,1)</f>
        <v>A</v>
      </c>
      <c r="Q12" s="3">
        <f>VLOOKUP(P12,gp,2,0)</f>
        <v>3.6</v>
      </c>
      <c r="R12" s="3">
        <v>45</v>
      </c>
      <c r="S12" s="3" t="str">
        <f>VLOOKUP(R12,gr50.0,2,1)</f>
        <v>A+</v>
      </c>
      <c r="T12" s="3">
        <f>VLOOKUP(S12,gp,2,0)</f>
        <v>4</v>
      </c>
      <c r="U12" s="3">
        <v>33</v>
      </c>
      <c r="V12" s="3" t="str">
        <f>VLOOKUP(U12,gr50.0,2,1)</f>
        <v>B</v>
      </c>
      <c r="W12" s="3">
        <f>VLOOKUP(V12,gp,2,0)</f>
        <v>2.8</v>
      </c>
      <c r="X12" s="3">
        <v>14</v>
      </c>
      <c r="Y12" s="3" t="str">
        <f>VLOOKUP(X12,gr25.0,2,1)</f>
        <v>C+</v>
      </c>
      <c r="Z12" s="3">
        <f>VLOOKUP(Y12,gp,2,0)</f>
        <v>2.4</v>
      </c>
      <c r="AA12" s="3">
        <v>21</v>
      </c>
      <c r="AB12" s="3" t="str">
        <f>VLOOKUP(AA12,gr25.0,2,1)</f>
        <v>A</v>
      </c>
      <c r="AC12" s="3">
        <f>VLOOKUP(AB12,gp,2,0)</f>
        <v>3.6</v>
      </c>
      <c r="AD12" s="5">
        <f>C12+F12+I12+L12+R12+U12+AA12</f>
        <v>210</v>
      </c>
      <c r="AE12" s="3">
        <f>ROUND(AVERAGE(E12,H12,K12,N12,T12,W12,AC12),2)</f>
        <v>3.09</v>
      </c>
      <c r="AF12" s="3" t="str">
        <f>IF(AND(E12&gt;=1.6,H12&gt;=1.6,K12&gt;=1.6,N12&gt;=1.6,T12&gt;=1.6,W12&gt;=1.6,AC12&gt;=1.6),"Good",IF(OR(E12=0,H12=0,K12=0,N12=0,T12=0,W12=0,AC12=0),"ABS","Poor"))</f>
        <v>Good</v>
      </c>
      <c r="AG12" s="3">
        <f>IF(AF12="ABS",0,IF(AH12&gt;0,AJ12,MAX(goodrank)+AK12))</f>
        <v>3</v>
      </c>
      <c r="AH12" s="3">
        <f>IF(AF12="Good",AE12,0)</f>
        <v>3.09</v>
      </c>
      <c r="AI12" s="3">
        <f>IF(AF12="Poor",AE12,0)</f>
        <v>0</v>
      </c>
      <c r="AJ12" s="6">
        <f>IF(AH12=0,0,SUMPRODUCT((AH12&lt;=Good)/COUNTIF(Good,Good)))</f>
        <v>3</v>
      </c>
      <c r="AK12" s="6">
        <f>IF(AI12=0,0,SUMPRODUCT((AI12&lt;=Poor)/COUNTIF(Poor,Poor)))</f>
        <v>0</v>
      </c>
    </row>
    <row r="13" spans="1:37" x14ac:dyDescent="0.25">
      <c r="A13" s="3">
        <v>9</v>
      </c>
      <c r="B13" s="3" t="str">
        <f>VLOOKUP($A13,five,2,0)</f>
        <v>Sijal Sunar</v>
      </c>
      <c r="C13" s="3">
        <v>48</v>
      </c>
      <c r="D13" s="3" t="str">
        <f>VLOOKUP(C13,gr50.0,2,1)</f>
        <v>A+</v>
      </c>
      <c r="E13" s="3">
        <f>VLOOKUP(D13,gp,2,0)</f>
        <v>4</v>
      </c>
      <c r="F13" s="3">
        <v>33</v>
      </c>
      <c r="G13" s="3" t="str">
        <f>VLOOKUP(F13,gr50.0,2,1)</f>
        <v>B</v>
      </c>
      <c r="H13" s="3">
        <f>VLOOKUP(G13,gp,2,0)</f>
        <v>2.8</v>
      </c>
      <c r="I13" s="3">
        <v>23</v>
      </c>
      <c r="J13" s="3" t="str">
        <f>VLOOKUP(I13,gr50.0,2,1)</f>
        <v>C</v>
      </c>
      <c r="K13" s="3">
        <f>VLOOKUP(J13,gp,2,0)</f>
        <v>2</v>
      </c>
      <c r="L13" s="3">
        <v>16</v>
      </c>
      <c r="M13" s="3" t="str">
        <f>VLOOKUP(L13,gr25.0,2,1)</f>
        <v>B</v>
      </c>
      <c r="N13" s="3">
        <f>VLOOKUP(M13,gp,2,0)</f>
        <v>2.8</v>
      </c>
      <c r="O13" s="3">
        <v>16</v>
      </c>
      <c r="P13" s="3" t="str">
        <f>VLOOKUP(O13,gr25.0,2,1)</f>
        <v>B</v>
      </c>
      <c r="Q13" s="3">
        <f>VLOOKUP(P13,gp,2,0)</f>
        <v>2.8</v>
      </c>
      <c r="R13" s="3">
        <v>40</v>
      </c>
      <c r="S13" s="3" t="str">
        <f>VLOOKUP(R13,gr50.0,2,1)</f>
        <v>A</v>
      </c>
      <c r="T13" s="3">
        <f>VLOOKUP(S13,gp,2,0)</f>
        <v>3.6</v>
      </c>
      <c r="U13" s="3">
        <v>32</v>
      </c>
      <c r="V13" s="3" t="str">
        <f>VLOOKUP(U13,gr50.0,2,1)</f>
        <v>B</v>
      </c>
      <c r="W13" s="3">
        <f>VLOOKUP(V13,gp,2,0)</f>
        <v>2.8</v>
      </c>
      <c r="X13" s="3">
        <v>11</v>
      </c>
      <c r="Y13" s="3" t="str">
        <f>VLOOKUP(X13,gr25.0,2,1)</f>
        <v>C</v>
      </c>
      <c r="Z13" s="3">
        <f>VLOOKUP(Y13,gp,2,0)</f>
        <v>2</v>
      </c>
      <c r="AA13" s="3">
        <v>20</v>
      </c>
      <c r="AB13" s="3" t="str">
        <f>VLOOKUP(AA13,gr25.0,2,1)</f>
        <v>A</v>
      </c>
      <c r="AC13" s="3">
        <f>VLOOKUP(AB13,gp,2,0)</f>
        <v>3.6</v>
      </c>
      <c r="AD13" s="5">
        <f>C13+F13+I13+L13+R13+U13+AA13</f>
        <v>212</v>
      </c>
      <c r="AE13" s="3">
        <f>ROUND(AVERAGE(E13,H13,K13,N13,T13,W13,AC13),2)</f>
        <v>3.09</v>
      </c>
      <c r="AF13" s="3" t="str">
        <f>IF(AND(E13&gt;=1.6,H13&gt;=1.6,K13&gt;=1.6,N13&gt;=1.6,T13&gt;=1.6,W13&gt;=1.6,AC13&gt;=1.6),"Good",IF(OR(E13=0,H13=0,K13=0,N13=0,T13=0,W13=0,AC13=0),"ABS","Poor"))</f>
        <v>Good</v>
      </c>
      <c r="AG13" s="3">
        <f>IF(AF13="ABS",0,IF(AH13&gt;0,AJ13,MAX(goodrank)+AK13))</f>
        <v>3</v>
      </c>
      <c r="AH13" s="3">
        <f>IF(AF13="Good",AE13,0)</f>
        <v>3.09</v>
      </c>
      <c r="AI13" s="3">
        <f>IF(AF13="Poor",AE13,0)</f>
        <v>0</v>
      </c>
      <c r="AJ13" s="6">
        <f>IF(AH13=0,0,SUMPRODUCT((AH13&lt;=Good)/COUNTIF(Good,Good)))</f>
        <v>3</v>
      </c>
      <c r="AK13" s="6">
        <f>IF(AI13=0,0,SUMPRODUCT((AI13&lt;=Poor)/COUNTIF(Poor,Poor)))</f>
        <v>0</v>
      </c>
    </row>
    <row r="14" spans="1:37" x14ac:dyDescent="0.25">
      <c r="A14" s="3">
        <v>3</v>
      </c>
      <c r="B14" s="3" t="str">
        <f>VLOOKUP($A14,five,2,0)</f>
        <v>Tejendra B K</v>
      </c>
      <c r="C14" s="3">
        <v>47</v>
      </c>
      <c r="D14" s="3" t="str">
        <f>VLOOKUP(C14,gr50.0,2,1)</f>
        <v>A+</v>
      </c>
      <c r="E14" s="3">
        <f>VLOOKUP(D14,gp,2,0)</f>
        <v>4</v>
      </c>
      <c r="F14" s="3">
        <v>28</v>
      </c>
      <c r="G14" s="3" t="str">
        <f>VLOOKUP(F14,gr50.0,2,1)</f>
        <v>C+</v>
      </c>
      <c r="H14" s="3">
        <f>VLOOKUP(G14,gp,2,0)</f>
        <v>2.4</v>
      </c>
      <c r="I14" s="3">
        <v>30</v>
      </c>
      <c r="J14" s="3" t="str">
        <f>VLOOKUP(I14,gr50.0,2,1)</f>
        <v>B</v>
      </c>
      <c r="K14" s="3">
        <f>VLOOKUP(J14,gp,2,0)</f>
        <v>2.8</v>
      </c>
      <c r="L14" s="3">
        <v>19</v>
      </c>
      <c r="M14" s="3" t="str">
        <f>VLOOKUP(L14,gr25.0,2,1)</f>
        <v>B+</v>
      </c>
      <c r="N14" s="3">
        <f>VLOOKUP(M14,gp,2,0)</f>
        <v>3.2</v>
      </c>
      <c r="O14" s="3">
        <v>20</v>
      </c>
      <c r="P14" s="3" t="str">
        <f>VLOOKUP(O14,gr25.0,2,1)</f>
        <v>A</v>
      </c>
      <c r="Q14" s="3">
        <f>VLOOKUP(P14,gp,2,0)</f>
        <v>3.6</v>
      </c>
      <c r="R14" s="3">
        <v>33</v>
      </c>
      <c r="S14" s="3" t="str">
        <f>VLOOKUP(R14,gr50.0,2,1)</f>
        <v>B</v>
      </c>
      <c r="T14" s="3">
        <f>VLOOKUP(S14,gp,2,0)</f>
        <v>2.8</v>
      </c>
      <c r="U14" s="3">
        <v>37</v>
      </c>
      <c r="V14" s="3" t="str">
        <f>VLOOKUP(U14,gr50.0,2,1)</f>
        <v>B+</v>
      </c>
      <c r="W14" s="3">
        <f>VLOOKUP(V14,gp,2,0)</f>
        <v>3.2</v>
      </c>
      <c r="X14" s="3">
        <v>18</v>
      </c>
      <c r="Y14" s="3" t="str">
        <f>VLOOKUP(X14,gr25.0,2,1)</f>
        <v>B+</v>
      </c>
      <c r="Z14" s="3">
        <f>VLOOKUP(Y14,gp,2,0)</f>
        <v>3.2</v>
      </c>
      <c r="AA14" s="3">
        <v>15</v>
      </c>
      <c r="AB14" s="3" t="str">
        <f>VLOOKUP(AA14,gr25.0,2,1)</f>
        <v>B</v>
      </c>
      <c r="AC14" s="3">
        <f>VLOOKUP(AB14,gp,2,0)</f>
        <v>2.8</v>
      </c>
      <c r="AD14" s="5">
        <f>C14+F14+I14+L14+R14+U14+AA14</f>
        <v>209</v>
      </c>
      <c r="AE14" s="3">
        <f>ROUND(AVERAGE(E14,H14,K14,N14,T14,W14,AC14),2)</f>
        <v>3.03</v>
      </c>
      <c r="AF14" s="3" t="str">
        <f>IF(AND(E14&gt;=1.6,H14&gt;=1.6,K14&gt;=1.6,N14&gt;=1.6,T14&gt;=1.6,W14&gt;=1.6,AC14&gt;=1.6),"Good",IF(OR(E14=0,H14=0,K14=0,N14=0,T14=0,W14=0,AC14=0),"ABS","Poor"))</f>
        <v>Good</v>
      </c>
      <c r="AG14" s="3">
        <f>IF(AF14="ABS",0,IF(AH14&gt;0,AJ14,MAX(goodrank)+AK14))</f>
        <v>4</v>
      </c>
      <c r="AH14" s="3">
        <f>IF(AF14="Good",AE14,0)</f>
        <v>3.03</v>
      </c>
      <c r="AI14" s="3">
        <f>IF(AF14="Poor",AE14,0)</f>
        <v>0</v>
      </c>
      <c r="AJ14" s="6">
        <f>IF(AH14=0,0,SUMPRODUCT((AH14&lt;=Good)/COUNTIF(Good,Good)))</f>
        <v>4</v>
      </c>
      <c r="AK14" s="6">
        <f>IF(AI14=0,0,SUMPRODUCT((AI14&lt;=Poor)/COUNTIF(Poor,Poor)))</f>
        <v>0</v>
      </c>
    </row>
    <row r="15" spans="1:37" x14ac:dyDescent="0.25">
      <c r="A15" s="3">
        <v>4</v>
      </c>
      <c r="B15" s="3" t="str">
        <f>VLOOKUP($A15,five,2,0)</f>
        <v>Krisha Darai</v>
      </c>
      <c r="C15" s="3">
        <v>43</v>
      </c>
      <c r="D15" s="3" t="str">
        <f>VLOOKUP(C15,gr50.0,2,1)</f>
        <v>A</v>
      </c>
      <c r="E15" s="3">
        <f>VLOOKUP(D15,gp,2,0)</f>
        <v>3.6</v>
      </c>
      <c r="F15" s="3">
        <v>33</v>
      </c>
      <c r="G15" s="3" t="str">
        <f>VLOOKUP(F15,gr50.0,2,1)</f>
        <v>B</v>
      </c>
      <c r="H15" s="3">
        <f>VLOOKUP(G15,gp,2,0)</f>
        <v>2.8</v>
      </c>
      <c r="I15" s="3">
        <v>38</v>
      </c>
      <c r="J15" s="3" t="str">
        <f>VLOOKUP(I15,gr50.0,2,1)</f>
        <v>B+</v>
      </c>
      <c r="K15" s="3">
        <f>VLOOKUP(J15,gp,2,0)</f>
        <v>3.2</v>
      </c>
      <c r="L15" s="3">
        <v>16</v>
      </c>
      <c r="M15" s="3" t="str">
        <f>VLOOKUP(L15,gr25.0,2,1)</f>
        <v>B</v>
      </c>
      <c r="N15" s="3">
        <f>VLOOKUP(M15,gp,2,0)</f>
        <v>2.8</v>
      </c>
      <c r="O15" s="3">
        <v>12</v>
      </c>
      <c r="P15" s="3" t="str">
        <f>VLOOKUP(O15,gr25.0,2,1)</f>
        <v>C</v>
      </c>
      <c r="Q15" s="3">
        <f>VLOOKUP(P15,gp,2,0)</f>
        <v>2</v>
      </c>
      <c r="R15" s="3">
        <v>37</v>
      </c>
      <c r="S15" s="3" t="str">
        <f>VLOOKUP(R15,gr50.0,2,1)</f>
        <v>B+</v>
      </c>
      <c r="T15" s="3">
        <f>VLOOKUP(S15,gp,2,0)</f>
        <v>3.2</v>
      </c>
      <c r="U15" s="3">
        <v>32</v>
      </c>
      <c r="V15" s="3" t="str">
        <f>VLOOKUP(U15,gr50.0,2,1)</f>
        <v>B</v>
      </c>
      <c r="W15" s="3">
        <f>VLOOKUP(V15,gp,2,0)</f>
        <v>2.8</v>
      </c>
      <c r="X15" s="3">
        <v>12</v>
      </c>
      <c r="Y15" s="3" t="str">
        <f>VLOOKUP(X15,gr25.0,2,1)</f>
        <v>C</v>
      </c>
      <c r="Z15" s="3">
        <f>VLOOKUP(Y15,gp,2,0)</f>
        <v>2</v>
      </c>
      <c r="AA15" s="3">
        <v>15</v>
      </c>
      <c r="AB15" s="3" t="str">
        <f>VLOOKUP(AA15,gr25.0,2,1)</f>
        <v>B</v>
      </c>
      <c r="AC15" s="3">
        <f>VLOOKUP(AB15,gp,2,0)</f>
        <v>2.8</v>
      </c>
      <c r="AD15" s="5">
        <f>C15+F15+I15+L15+R15+U15+AA15</f>
        <v>214</v>
      </c>
      <c r="AE15" s="3">
        <f>ROUND(AVERAGE(E15,H15,K15,N15,T15,W15,AC15),2)</f>
        <v>3.03</v>
      </c>
      <c r="AF15" s="3" t="str">
        <f>IF(AND(E15&gt;=1.6,H15&gt;=1.6,K15&gt;=1.6,N15&gt;=1.6,T15&gt;=1.6,W15&gt;=1.6,AC15&gt;=1.6),"Good",IF(OR(E15=0,H15=0,K15=0,N15=0,T15=0,W15=0,AC15=0),"ABS","Poor"))</f>
        <v>Good</v>
      </c>
      <c r="AG15" s="3">
        <f>IF(AF15="ABS",0,IF(AH15&gt;0,AJ15,MAX(goodrank)+AK15))</f>
        <v>4</v>
      </c>
      <c r="AH15" s="3">
        <f>IF(AF15="Good",AE15,0)</f>
        <v>3.03</v>
      </c>
      <c r="AI15" s="3">
        <f>IF(AF15="Poor",AE15,0)</f>
        <v>0</v>
      </c>
      <c r="AJ15" s="6">
        <f>IF(AH15=0,0,SUMPRODUCT((AH15&lt;=Good)/COUNTIF(Good,Good)))</f>
        <v>4</v>
      </c>
      <c r="AK15" s="6">
        <f>IF(AI15=0,0,SUMPRODUCT((AI15&lt;=Poor)/COUNTIF(Poor,Poor)))</f>
        <v>0</v>
      </c>
    </row>
    <row r="16" spans="1:37" x14ac:dyDescent="0.25">
      <c r="A16" s="3">
        <v>10</v>
      </c>
      <c r="B16" s="3" t="str">
        <f>VLOOKUP($A16,five,2,0)</f>
        <v>Krishna Pawe</v>
      </c>
      <c r="C16" s="3">
        <v>45</v>
      </c>
      <c r="D16" s="3" t="str">
        <f>VLOOKUP(C16,gr50.0,2,1)</f>
        <v>A+</v>
      </c>
      <c r="E16" s="3">
        <f>VLOOKUP(D16,gp,2,0)</f>
        <v>4</v>
      </c>
      <c r="F16" s="3">
        <v>34</v>
      </c>
      <c r="G16" s="3" t="str">
        <f>VLOOKUP(F16,gr50.0,2,1)</f>
        <v>B</v>
      </c>
      <c r="H16" s="3">
        <f>VLOOKUP(G16,gp,2,0)</f>
        <v>2.8</v>
      </c>
      <c r="I16" s="3">
        <v>28</v>
      </c>
      <c r="J16" s="3" t="str">
        <f>VLOOKUP(I16,gr50.0,2,1)</f>
        <v>C+</v>
      </c>
      <c r="K16" s="3">
        <f>VLOOKUP(J16,gp,2,0)</f>
        <v>2.4</v>
      </c>
      <c r="L16" s="3">
        <v>17</v>
      </c>
      <c r="M16" s="3" t="str">
        <f>VLOOKUP(L16,gr25.0,2,1)</f>
        <v>B</v>
      </c>
      <c r="N16" s="3">
        <f>VLOOKUP(M16,gp,2,0)</f>
        <v>2.8</v>
      </c>
      <c r="O16" s="3">
        <v>10</v>
      </c>
      <c r="P16" s="3" t="str">
        <f>VLOOKUP(O16,gr25.0,2,1)</f>
        <v>C</v>
      </c>
      <c r="Q16" s="3">
        <f>VLOOKUP(P16,gp,2,0)</f>
        <v>2</v>
      </c>
      <c r="R16" s="3">
        <v>40</v>
      </c>
      <c r="S16" s="3" t="str">
        <f>VLOOKUP(R16,gr50.0,2,1)</f>
        <v>A</v>
      </c>
      <c r="T16" s="3">
        <f>VLOOKUP(S16,gp,2,0)</f>
        <v>3.6</v>
      </c>
      <c r="U16" s="3">
        <v>36</v>
      </c>
      <c r="V16" s="3" t="str">
        <f>VLOOKUP(U16,gr50.0,2,1)</f>
        <v>B+</v>
      </c>
      <c r="W16" s="3">
        <f>VLOOKUP(V16,gp,2,0)</f>
        <v>3.2</v>
      </c>
      <c r="X16" s="3">
        <v>13</v>
      </c>
      <c r="Y16" s="3" t="str">
        <f>VLOOKUP(X16,gr25.0,2,1)</f>
        <v>C+</v>
      </c>
      <c r="Z16" s="3">
        <f>VLOOKUP(Y16,gp,2,0)</f>
        <v>2.4</v>
      </c>
      <c r="AA16" s="3">
        <v>14</v>
      </c>
      <c r="AB16" s="3" t="str">
        <f>VLOOKUP(AA16,gr25.0,2,1)</f>
        <v>C+</v>
      </c>
      <c r="AC16" s="3">
        <f>VLOOKUP(AB16,gp,2,0)</f>
        <v>2.4</v>
      </c>
      <c r="AD16" s="5">
        <f>C16+F16+I16+L16+R16+U16+AA16</f>
        <v>214</v>
      </c>
      <c r="AE16" s="3">
        <f>ROUND(AVERAGE(E16,H16,K16,N16,T16,W16,AC16),2)</f>
        <v>3.03</v>
      </c>
      <c r="AF16" s="3" t="str">
        <f>IF(AND(E16&gt;=1.6,H16&gt;=1.6,K16&gt;=1.6,N16&gt;=1.6,T16&gt;=1.6,W16&gt;=1.6,AC16&gt;=1.6),"Good",IF(OR(E16=0,H16=0,K16=0,N16=0,T16=0,W16=0,AC16=0),"ABS","Poor"))</f>
        <v>Good</v>
      </c>
      <c r="AG16" s="3">
        <f>IF(AF16="ABS",0,IF(AH16&gt;0,AJ16,MAX(goodrank)+AK16))</f>
        <v>4</v>
      </c>
      <c r="AH16" s="3">
        <f>IF(AF16="Good",AE16,0)</f>
        <v>3.03</v>
      </c>
      <c r="AI16" s="3">
        <f>IF(AF16="Poor",AE16,0)</f>
        <v>0</v>
      </c>
      <c r="AJ16" s="6">
        <f>IF(AH16=0,0,SUMPRODUCT((AH16&lt;=Good)/COUNTIF(Good,Good)))</f>
        <v>4</v>
      </c>
      <c r="AK16" s="6">
        <f>IF(AI16=0,0,SUMPRODUCT((AI16&lt;=Poor)/COUNTIF(Poor,Poor)))</f>
        <v>0</v>
      </c>
    </row>
    <row r="17" spans="1:37" x14ac:dyDescent="0.25">
      <c r="A17" s="3">
        <v>8</v>
      </c>
      <c r="B17" s="3" t="str">
        <f>VLOOKUP($A17,five,2,0)</f>
        <v>Sushan B K</v>
      </c>
      <c r="C17" s="3">
        <v>44</v>
      </c>
      <c r="D17" s="3" t="str">
        <f>VLOOKUP(C17,gr50.0,2,1)</f>
        <v>A</v>
      </c>
      <c r="E17" s="3">
        <f>VLOOKUP(D17,gp,2,0)</f>
        <v>3.6</v>
      </c>
      <c r="F17" s="3">
        <v>20</v>
      </c>
      <c r="G17" s="3" t="str">
        <f>VLOOKUP(F17,gr50.0,2,1)</f>
        <v>C</v>
      </c>
      <c r="H17" s="3">
        <f>VLOOKUP(G17,gp,2,0)</f>
        <v>2</v>
      </c>
      <c r="I17" s="3">
        <v>37</v>
      </c>
      <c r="J17" s="3" t="str">
        <f>VLOOKUP(I17,gr50.0,2,1)</f>
        <v>B+</v>
      </c>
      <c r="K17" s="3">
        <f>VLOOKUP(J17,gp,2,0)</f>
        <v>3.2</v>
      </c>
      <c r="L17" s="3">
        <v>19</v>
      </c>
      <c r="M17" s="3" t="str">
        <f>VLOOKUP(L17,gr25.0,2,1)</f>
        <v>B+</v>
      </c>
      <c r="N17" s="3">
        <f>VLOOKUP(M17,gp,2,0)</f>
        <v>3.2</v>
      </c>
      <c r="O17" s="3">
        <v>13</v>
      </c>
      <c r="P17" s="3" t="str">
        <f>VLOOKUP(O17,gr25.0,2,1)</f>
        <v>C+</v>
      </c>
      <c r="Q17" s="3">
        <f>VLOOKUP(P17,gp,2,0)</f>
        <v>2.4</v>
      </c>
      <c r="R17" s="3">
        <v>33</v>
      </c>
      <c r="S17" s="3" t="str">
        <f>VLOOKUP(R17,gr50.0,2,1)</f>
        <v>B</v>
      </c>
      <c r="T17" s="3">
        <f>VLOOKUP(S17,gp,2,0)</f>
        <v>2.8</v>
      </c>
      <c r="U17" s="3">
        <v>35</v>
      </c>
      <c r="V17" s="3" t="str">
        <f>VLOOKUP(U17,gr50.0,2,1)</f>
        <v>B+</v>
      </c>
      <c r="W17" s="3">
        <f>VLOOKUP(V17,gp,2,0)</f>
        <v>3.2</v>
      </c>
      <c r="X17" s="3">
        <v>12</v>
      </c>
      <c r="Y17" s="3" t="str">
        <f>VLOOKUP(X17,gr25.0,2,1)</f>
        <v>C</v>
      </c>
      <c r="Z17" s="3">
        <f>VLOOKUP(Y17,gp,2,0)</f>
        <v>2</v>
      </c>
      <c r="AA17" s="3">
        <v>15</v>
      </c>
      <c r="AB17" s="3" t="str">
        <f>VLOOKUP(AA17,gr25.0,2,1)</f>
        <v>B</v>
      </c>
      <c r="AC17" s="3">
        <f>VLOOKUP(AB17,gp,2,0)</f>
        <v>2.8</v>
      </c>
      <c r="AD17" s="5">
        <f>C17+F17+I17+L17+R17+U17+AA17</f>
        <v>203</v>
      </c>
      <c r="AE17" s="3">
        <f>ROUND(AVERAGE(E17,H17,K17,N17,T17,W17,AC17),2)</f>
        <v>2.97</v>
      </c>
      <c r="AF17" s="3" t="str">
        <f>IF(AND(E17&gt;=1.6,H17&gt;=1.6,K17&gt;=1.6,N17&gt;=1.6,T17&gt;=1.6,W17&gt;=1.6,AC17&gt;=1.6),"Good",IF(OR(E17=0,H17=0,K17=0,N17=0,T17=0,W17=0,AC17=0),"ABS","Poor"))</f>
        <v>Good</v>
      </c>
      <c r="AG17" s="3">
        <f>IF(AF17="ABS",0,IF(AH17&gt;0,AJ17,MAX(goodrank)+AK17))</f>
        <v>5</v>
      </c>
      <c r="AH17" s="3">
        <f>IF(AF17="Good",AE17,0)</f>
        <v>2.97</v>
      </c>
      <c r="AI17" s="3">
        <f>IF(AF17="Poor",AE17,0)</f>
        <v>0</v>
      </c>
      <c r="AJ17" s="6">
        <f>IF(AH17=0,0,SUMPRODUCT((AH17&lt;=Good)/COUNTIF(Good,Good)))</f>
        <v>5</v>
      </c>
      <c r="AK17" s="6">
        <f>IF(AI17=0,0,SUMPRODUCT((AI17&lt;=Poor)/COUNTIF(Poor,Poor)))</f>
        <v>0</v>
      </c>
    </row>
    <row r="18" spans="1:37" x14ac:dyDescent="0.25">
      <c r="A18" s="3">
        <v>11</v>
      </c>
      <c r="B18" s="3" t="str">
        <f>VLOOKUP($A18,five,2,0)</f>
        <v xml:space="preserve">Shristi Mukhiya </v>
      </c>
      <c r="C18" s="3">
        <v>45</v>
      </c>
      <c r="D18" s="3" t="str">
        <f>VLOOKUP(C18,gr50.0,2,1)</f>
        <v>A+</v>
      </c>
      <c r="E18" s="3">
        <f>VLOOKUP(D18,gp,2,0)</f>
        <v>4</v>
      </c>
      <c r="F18" s="3">
        <v>32</v>
      </c>
      <c r="G18" s="3" t="str">
        <f>VLOOKUP(F18,gr50.0,2,1)</f>
        <v>B</v>
      </c>
      <c r="H18" s="3">
        <f>VLOOKUP(G18,gp,2,0)</f>
        <v>2.8</v>
      </c>
      <c r="I18" s="3">
        <v>22</v>
      </c>
      <c r="J18" s="3" t="str">
        <f>VLOOKUP(I18,gr50.0,2,1)</f>
        <v>C</v>
      </c>
      <c r="K18" s="3">
        <f>VLOOKUP(J18,gp,2,0)</f>
        <v>2</v>
      </c>
      <c r="L18" s="3">
        <v>19</v>
      </c>
      <c r="M18" s="3" t="str">
        <f>VLOOKUP(L18,gr25.0,2,1)</f>
        <v>B+</v>
      </c>
      <c r="N18" s="3">
        <f>VLOOKUP(M18,gp,2,0)</f>
        <v>3.2</v>
      </c>
      <c r="O18" s="3">
        <v>19</v>
      </c>
      <c r="P18" s="3" t="str">
        <f>VLOOKUP(O18,gr25.0,2,1)</f>
        <v>B+</v>
      </c>
      <c r="Q18" s="3">
        <f>VLOOKUP(P18,gp,2,0)</f>
        <v>3.2</v>
      </c>
      <c r="R18" s="3">
        <v>34</v>
      </c>
      <c r="S18" s="3" t="str">
        <f>VLOOKUP(R18,gr50.0,2,1)</f>
        <v>B</v>
      </c>
      <c r="T18" s="3">
        <f>VLOOKUP(S18,gp,2,0)</f>
        <v>2.8</v>
      </c>
      <c r="U18" s="3">
        <v>28</v>
      </c>
      <c r="V18" s="3" t="str">
        <f>VLOOKUP(U18,gr50.0,2,1)</f>
        <v>C+</v>
      </c>
      <c r="W18" s="3">
        <f>VLOOKUP(V18,gp,2,0)</f>
        <v>2.4</v>
      </c>
      <c r="X18" s="3">
        <v>16</v>
      </c>
      <c r="Y18" s="3" t="str">
        <f>VLOOKUP(X18,gr25.0,2,1)</f>
        <v>B</v>
      </c>
      <c r="Z18" s="3">
        <f>VLOOKUP(Y18,gp,2,0)</f>
        <v>2.8</v>
      </c>
      <c r="AA18" s="3">
        <v>15</v>
      </c>
      <c r="AB18" s="3" t="str">
        <f>VLOOKUP(AA18,gr25.0,2,1)</f>
        <v>B</v>
      </c>
      <c r="AC18" s="3">
        <f>VLOOKUP(AB18,gp,2,0)</f>
        <v>2.8</v>
      </c>
      <c r="AD18" s="5">
        <f>C18+F18+I18+L18+R18+U18+AA18</f>
        <v>195</v>
      </c>
      <c r="AE18" s="3">
        <f>ROUND(AVERAGE(E18,H18,K18,N18,T18,W18,AC18),2)</f>
        <v>2.86</v>
      </c>
      <c r="AF18" s="3" t="str">
        <f>IF(AND(E18&gt;=1.6,H18&gt;=1.6,K18&gt;=1.6,N18&gt;=1.6,T18&gt;=1.6,W18&gt;=1.6,AC18&gt;=1.6),"Good",IF(OR(E18=0,H18=0,K18=0,N18=0,T18=0,W18=0,AC18=0),"ABS","Poor"))</f>
        <v>Good</v>
      </c>
      <c r="AG18" s="3">
        <f>IF(AF18="ABS",0,IF(AH18&gt;0,AJ18,MAX(goodrank)+AK18))</f>
        <v>6</v>
      </c>
      <c r="AH18" s="3">
        <f>IF(AF18="Good",AE18,0)</f>
        <v>2.86</v>
      </c>
      <c r="AI18" s="3">
        <f>IF(AF18="Poor",AE18,0)</f>
        <v>0</v>
      </c>
      <c r="AJ18" s="6">
        <f>IF(AH18=0,0,SUMPRODUCT((AH18&lt;=Good)/COUNTIF(Good,Good)))</f>
        <v>6</v>
      </c>
      <c r="AK18" s="6">
        <f>IF(AI18=0,0,SUMPRODUCT((AI18&lt;=Poor)/COUNTIF(Poor,Poor)))</f>
        <v>0</v>
      </c>
    </row>
    <row r="19" spans="1:37" x14ac:dyDescent="0.25">
      <c r="A19" s="3">
        <v>6</v>
      </c>
      <c r="B19" s="3" t="str">
        <f>VLOOKUP($A19,five,2,0)</f>
        <v>Sumika Ale</v>
      </c>
      <c r="C19" s="3">
        <v>46</v>
      </c>
      <c r="D19" s="3" t="str">
        <f>VLOOKUP(C19,gr50.0,2,1)</f>
        <v>A+</v>
      </c>
      <c r="E19" s="3">
        <f>VLOOKUP(D19,gp,2,0)</f>
        <v>4</v>
      </c>
      <c r="F19" s="3">
        <v>31</v>
      </c>
      <c r="G19" s="3" t="str">
        <f>VLOOKUP(F19,gr50.0,2,1)</f>
        <v>B</v>
      </c>
      <c r="H19" s="3">
        <f>VLOOKUP(G19,gp,2,0)</f>
        <v>2.8</v>
      </c>
      <c r="I19" s="3">
        <v>10</v>
      </c>
      <c r="J19" s="3" t="str">
        <f>VLOOKUP(I19,gr50.0,2,1)</f>
        <v>D</v>
      </c>
      <c r="K19" s="3">
        <f>VLOOKUP(J19,gp,2,0)</f>
        <v>1.2</v>
      </c>
      <c r="L19" s="3">
        <v>15</v>
      </c>
      <c r="M19" s="3" t="str">
        <f>VLOOKUP(L19,gr25.0,2,1)</f>
        <v>B</v>
      </c>
      <c r="N19" s="3">
        <f>VLOOKUP(M19,gp,2,0)</f>
        <v>2.8</v>
      </c>
      <c r="O19" s="3">
        <v>15</v>
      </c>
      <c r="P19" s="3" t="str">
        <f>VLOOKUP(O19,gr25.0,2,1)</f>
        <v>B</v>
      </c>
      <c r="Q19" s="3">
        <f>VLOOKUP(P19,gp,2,0)</f>
        <v>2.8</v>
      </c>
      <c r="R19" s="3">
        <v>32</v>
      </c>
      <c r="S19" s="3" t="str">
        <f>VLOOKUP(R19,gr50.0,2,1)</f>
        <v>B</v>
      </c>
      <c r="T19" s="3">
        <f>VLOOKUP(S19,gp,2,0)</f>
        <v>2.8</v>
      </c>
      <c r="U19" s="3">
        <v>23</v>
      </c>
      <c r="V19" s="3" t="str">
        <f>VLOOKUP(U19,gr50.0,2,1)</f>
        <v>C</v>
      </c>
      <c r="W19" s="3">
        <f>VLOOKUP(V19,gp,2,0)</f>
        <v>2</v>
      </c>
      <c r="X19" s="3">
        <v>8</v>
      </c>
      <c r="Y19" s="3" t="str">
        <f>VLOOKUP(X19,gr25.0,2,1)</f>
        <v>D+</v>
      </c>
      <c r="Z19" s="3">
        <f>VLOOKUP(Y19,gp,2,0)</f>
        <v>1.6</v>
      </c>
      <c r="AA19" s="3">
        <v>16</v>
      </c>
      <c r="AB19" s="3" t="str">
        <f>VLOOKUP(AA19,gr25.0,2,1)</f>
        <v>B</v>
      </c>
      <c r="AC19" s="3">
        <f>VLOOKUP(AB19,gp,2,0)</f>
        <v>2.8</v>
      </c>
      <c r="AD19" s="5">
        <f>C19+F19+I19+L19+R19+U19+AA19</f>
        <v>173</v>
      </c>
      <c r="AE19" s="3">
        <f>ROUND(AVERAGE(E19,H19,K19,N19,T19,W19,AC19),2)</f>
        <v>2.63</v>
      </c>
      <c r="AF19" s="3" t="str">
        <f>IF(AND(E19&gt;=1.6,H19&gt;=1.6,K19&gt;=1.6,N19&gt;=1.6,T19&gt;=1.6,W19&gt;=1.6,AC19&gt;=1.6),"Good",IF(OR(E19=0,H19=0,K19=0,N19=0,T19=0,W19=0,AC19=0),"ABS","Poor"))</f>
        <v>Poor</v>
      </c>
      <c r="AG19" s="3">
        <f>IF(AF19="ABS",0,IF(AH19&gt;0,AJ19,MAX(goodrank)+AK19))</f>
        <v>12</v>
      </c>
      <c r="AH19" s="3">
        <f>IF(AF19="Good",AE19,0)</f>
        <v>0</v>
      </c>
      <c r="AI19" s="3">
        <f>IF(AF19="Poor",AE19,0)</f>
        <v>2.63</v>
      </c>
      <c r="AJ19" s="6">
        <f>IF(AH19=0,0,SUMPRODUCT((AH19&lt;=Good)/COUNTIF(Good,Good)))</f>
        <v>0</v>
      </c>
      <c r="AK19" s="6">
        <f>IF(AI19=0,0,SUMPRODUCT((AI19&lt;=Poor)/COUNTIF(Poor,Poor)))</f>
        <v>1</v>
      </c>
    </row>
    <row r="20" spans="1:37" x14ac:dyDescent="0.25">
      <c r="A20" s="3">
        <v>12</v>
      </c>
      <c r="B20" s="3" t="str">
        <f>VLOOKUP($A20,five,2,0)</f>
        <v>Arju Shreewastav</v>
      </c>
      <c r="C20" s="3">
        <v>46</v>
      </c>
      <c r="D20" s="3" t="str">
        <f>VLOOKUP(C20,gr50.0,2,1)</f>
        <v>A+</v>
      </c>
      <c r="E20" s="3">
        <f>VLOOKUP(D20,gp,2,0)</f>
        <v>4</v>
      </c>
      <c r="F20" s="3">
        <v>22</v>
      </c>
      <c r="G20" s="3" t="str">
        <f>VLOOKUP(F20,gr50.0,2,1)</f>
        <v>C</v>
      </c>
      <c r="H20" s="3">
        <f>VLOOKUP(G20,gp,2,0)</f>
        <v>2</v>
      </c>
      <c r="I20" s="3">
        <v>15</v>
      </c>
      <c r="J20" s="3" t="str">
        <f>VLOOKUP(I20,gr50.0,2,1)</f>
        <v>D+</v>
      </c>
      <c r="K20" s="3">
        <f>VLOOKUP(J20,gp,2,0)</f>
        <v>1.6</v>
      </c>
      <c r="L20" s="3">
        <v>16</v>
      </c>
      <c r="M20" s="3" t="str">
        <f>VLOOKUP(L20,gr25.0,2,1)</f>
        <v>B</v>
      </c>
      <c r="N20" s="3">
        <f>VLOOKUP(M20,gp,2,0)</f>
        <v>2.8</v>
      </c>
      <c r="O20" s="3">
        <v>10</v>
      </c>
      <c r="P20" s="3" t="str">
        <f>VLOOKUP(O20,gr25.0,2,1)</f>
        <v>C</v>
      </c>
      <c r="Q20" s="3">
        <f>VLOOKUP(P20,gp,2,0)</f>
        <v>2</v>
      </c>
      <c r="R20" s="3">
        <v>40</v>
      </c>
      <c r="S20" s="3" t="str">
        <f>VLOOKUP(R20,gr50.0,2,1)</f>
        <v>A</v>
      </c>
      <c r="T20" s="3">
        <f>VLOOKUP(S20,gp,2,0)</f>
        <v>3.6</v>
      </c>
      <c r="U20" s="3">
        <v>28</v>
      </c>
      <c r="V20" s="3" t="str">
        <f>VLOOKUP(U20,gr50.0,2,1)</f>
        <v>C+</v>
      </c>
      <c r="W20" s="3">
        <f>VLOOKUP(V20,gp,2,0)</f>
        <v>2.4</v>
      </c>
      <c r="X20" s="3">
        <v>10</v>
      </c>
      <c r="Y20" s="3" t="str">
        <f>VLOOKUP(X20,gr25.0,2,1)</f>
        <v>C</v>
      </c>
      <c r="Z20" s="3">
        <f>VLOOKUP(Y20,gp,2,0)</f>
        <v>2</v>
      </c>
      <c r="AA20" s="3">
        <v>12</v>
      </c>
      <c r="AB20" s="3" t="str">
        <f>VLOOKUP(AA20,gr25.0,2,1)</f>
        <v>C</v>
      </c>
      <c r="AC20" s="3">
        <f>VLOOKUP(AB20,gp,2,0)</f>
        <v>2</v>
      </c>
      <c r="AD20" s="5">
        <f>C20+F20+I20+L20+R20+U20+AA20</f>
        <v>179</v>
      </c>
      <c r="AE20" s="3">
        <f>ROUND(AVERAGE(E20,H20,K20,N20,T20,W20,AC20),2)</f>
        <v>2.63</v>
      </c>
      <c r="AF20" s="3" t="str">
        <f>IF(AND(E20&gt;=1.6,H20&gt;=1.6,K20&gt;=1.6,N20&gt;=1.6,T20&gt;=1.6,W20&gt;=1.6,AC20&gt;=1.6),"Good",IF(OR(E20=0,H20=0,K20=0,N20=0,T20=0,W20=0,AC20=0),"ABS","Poor"))</f>
        <v>Good</v>
      </c>
      <c r="AG20" s="3">
        <f>IF(AF20="ABS",0,IF(AH20&gt;0,AJ20,MAX(goodrank)+AK20))</f>
        <v>7</v>
      </c>
      <c r="AH20" s="3">
        <f>IF(AF20="Good",AE20,0)</f>
        <v>2.63</v>
      </c>
      <c r="AI20" s="3">
        <f>IF(AF20="Poor",AE20,0)</f>
        <v>0</v>
      </c>
      <c r="AJ20" s="6">
        <f>IF(AH20=0,0,SUMPRODUCT((AH20&lt;=Good)/COUNTIF(Good,Good)))</f>
        <v>7</v>
      </c>
      <c r="AK20" s="6">
        <f>IF(AI20=0,0,SUMPRODUCT((AI20&lt;=Poor)/COUNTIF(Poor,Poor)))</f>
        <v>0</v>
      </c>
    </row>
    <row r="21" spans="1:37" x14ac:dyDescent="0.25">
      <c r="A21" s="3">
        <v>17</v>
      </c>
      <c r="B21" s="3" t="str">
        <f>VLOOKUP($A21,five,2,0)</f>
        <v>Niraj Shah</v>
      </c>
      <c r="C21" s="3">
        <v>44</v>
      </c>
      <c r="D21" s="3" t="str">
        <f>VLOOKUP(C21,gr50.0,2,1)</f>
        <v>A</v>
      </c>
      <c r="E21" s="3">
        <f>VLOOKUP(D21,gp,2,0)</f>
        <v>3.6</v>
      </c>
      <c r="F21" s="3">
        <v>30</v>
      </c>
      <c r="G21" s="3" t="str">
        <f>VLOOKUP(F21,gr50.0,2,1)</f>
        <v>B</v>
      </c>
      <c r="H21" s="3">
        <f>VLOOKUP(G21,gp,2,0)</f>
        <v>2.8</v>
      </c>
      <c r="I21" s="3">
        <v>24</v>
      </c>
      <c r="J21" s="3" t="str">
        <f>VLOOKUP(I21,gr50.0,2,1)</f>
        <v>C</v>
      </c>
      <c r="K21" s="3">
        <f>VLOOKUP(J21,gp,2,0)</f>
        <v>2</v>
      </c>
      <c r="L21" s="3">
        <v>13</v>
      </c>
      <c r="M21" s="3" t="str">
        <f>VLOOKUP(L21,gr25.0,2,1)</f>
        <v>C+</v>
      </c>
      <c r="N21" s="3">
        <f>VLOOKUP(M21,gp,2,0)</f>
        <v>2.4</v>
      </c>
      <c r="O21" s="3">
        <v>12</v>
      </c>
      <c r="P21" s="3" t="str">
        <f>VLOOKUP(O21,gr25.0,2,1)</f>
        <v>C</v>
      </c>
      <c r="Q21" s="3">
        <f>VLOOKUP(P21,gp,2,0)</f>
        <v>2</v>
      </c>
      <c r="R21" s="3">
        <v>27</v>
      </c>
      <c r="S21" s="3" t="str">
        <f>VLOOKUP(R21,gr50.0,2,1)</f>
        <v>C+</v>
      </c>
      <c r="T21" s="3">
        <f>VLOOKUP(S21,gp,2,0)</f>
        <v>2.4</v>
      </c>
      <c r="U21" s="3">
        <v>24</v>
      </c>
      <c r="V21" s="3" t="str">
        <f>VLOOKUP(U21,gr50.0,2,1)</f>
        <v>C</v>
      </c>
      <c r="W21" s="3">
        <f>VLOOKUP(V21,gp,2,0)</f>
        <v>2</v>
      </c>
      <c r="X21" s="3">
        <v>13</v>
      </c>
      <c r="Y21" s="3" t="str">
        <f>VLOOKUP(X21,gr25.0,2,1)</f>
        <v>C+</v>
      </c>
      <c r="Z21" s="3">
        <f>VLOOKUP(Y21,gp,2,0)</f>
        <v>2.4</v>
      </c>
      <c r="AA21" s="3">
        <v>18</v>
      </c>
      <c r="AB21" s="3" t="str">
        <f>VLOOKUP(AA21,gr25.0,2,1)</f>
        <v>B+</v>
      </c>
      <c r="AC21" s="3">
        <f>VLOOKUP(AB21,gp,2,0)</f>
        <v>3.2</v>
      </c>
      <c r="AD21" s="5">
        <f>C21+F21+I21+L21+R21+U21+AA21</f>
        <v>180</v>
      </c>
      <c r="AE21" s="3">
        <f>ROUND(AVERAGE(E21,H21,K21,N21,T21,W21,AC21),2)</f>
        <v>2.63</v>
      </c>
      <c r="AF21" s="3" t="str">
        <f>IF(AND(E21&gt;=1.6,H21&gt;=1.6,K21&gt;=1.6,N21&gt;=1.6,T21&gt;=1.6,W21&gt;=1.6,AC21&gt;=1.6),"Good",IF(OR(E21=0,H21=0,K21=0,N21=0,T21=0,W21=0,AC21=0),"ABS","Poor"))</f>
        <v>Good</v>
      </c>
      <c r="AG21" s="3">
        <f>IF(AF21="ABS",0,IF(AH21&gt;0,AJ21,MAX(goodrank)+AK21))</f>
        <v>7</v>
      </c>
      <c r="AH21" s="3">
        <f>IF(AF21="Good",AE21,0)</f>
        <v>2.63</v>
      </c>
      <c r="AI21" s="3">
        <f>IF(AF21="Poor",AE21,0)</f>
        <v>0</v>
      </c>
      <c r="AJ21" s="6">
        <f>IF(AH21=0,0,SUMPRODUCT((AH21&lt;=Good)/COUNTIF(Good,Good)))</f>
        <v>7</v>
      </c>
      <c r="AK21" s="6">
        <f>IF(AI21=0,0,SUMPRODUCT((AI21&lt;=Poor)/COUNTIF(Poor,Poor)))</f>
        <v>0</v>
      </c>
    </row>
    <row r="22" spans="1:37" x14ac:dyDescent="0.25">
      <c r="A22" s="3">
        <v>7</v>
      </c>
      <c r="B22" s="3" t="str">
        <f>VLOOKUP($A22,five,2,0)</f>
        <v>Karan Bot</v>
      </c>
      <c r="C22" s="3">
        <v>46</v>
      </c>
      <c r="D22" s="3" t="str">
        <f>VLOOKUP(C22,gr50.0,2,1)</f>
        <v>A+</v>
      </c>
      <c r="E22" s="3">
        <f>VLOOKUP(D22,gp,2,0)</f>
        <v>4</v>
      </c>
      <c r="F22" s="3">
        <v>20</v>
      </c>
      <c r="G22" s="3" t="str">
        <f>VLOOKUP(F22,gr50.0,2,1)</f>
        <v>C</v>
      </c>
      <c r="H22" s="3">
        <f>VLOOKUP(G22,gp,2,0)</f>
        <v>2</v>
      </c>
      <c r="I22" s="3">
        <v>20</v>
      </c>
      <c r="J22" s="3" t="str">
        <f>VLOOKUP(I22,gr50.0,2,1)</f>
        <v>C</v>
      </c>
      <c r="K22" s="3">
        <f>VLOOKUP(J22,gp,2,0)</f>
        <v>2</v>
      </c>
      <c r="L22" s="3">
        <v>13</v>
      </c>
      <c r="M22" s="3" t="str">
        <f>VLOOKUP(L22,gr25.0,2,1)</f>
        <v>C+</v>
      </c>
      <c r="N22" s="3">
        <f>VLOOKUP(M22,gp,2,0)</f>
        <v>2.4</v>
      </c>
      <c r="O22" s="3">
        <v>14</v>
      </c>
      <c r="P22" s="3" t="str">
        <f>VLOOKUP(O22,gr25.0,2,1)</f>
        <v>C+</v>
      </c>
      <c r="Q22" s="3">
        <f>VLOOKUP(P22,gp,2,0)</f>
        <v>2.4</v>
      </c>
      <c r="R22" s="3">
        <v>38</v>
      </c>
      <c r="S22" s="3" t="str">
        <f>VLOOKUP(R22,gr50.0,2,1)</f>
        <v>B+</v>
      </c>
      <c r="T22" s="3">
        <f>VLOOKUP(S22,gp,2,0)</f>
        <v>3.2</v>
      </c>
      <c r="U22" s="3">
        <v>21</v>
      </c>
      <c r="V22" s="3" t="str">
        <f>VLOOKUP(U22,gr50.0,2,1)</f>
        <v>C</v>
      </c>
      <c r="W22" s="3">
        <f>VLOOKUP(V22,gp,2,0)</f>
        <v>2</v>
      </c>
      <c r="X22" s="3">
        <v>8</v>
      </c>
      <c r="Y22" s="3" t="str">
        <f>VLOOKUP(X22,gr25.0,2,1)</f>
        <v>D+</v>
      </c>
      <c r="Z22" s="3">
        <f>VLOOKUP(Y22,gp,2,0)</f>
        <v>1.6</v>
      </c>
      <c r="AA22" s="3">
        <v>11</v>
      </c>
      <c r="AB22" s="3" t="str">
        <f>VLOOKUP(AA22,gr25.0,2,1)</f>
        <v>C</v>
      </c>
      <c r="AC22" s="3">
        <f>VLOOKUP(AB22,gp,2,0)</f>
        <v>2</v>
      </c>
      <c r="AD22" s="5">
        <f>C22+F22+I22+L22+R22+U22+AA22</f>
        <v>169</v>
      </c>
      <c r="AE22" s="3">
        <f>ROUND(AVERAGE(E22,H22,K22,N22,T22,W22,AC22),2)</f>
        <v>2.5099999999999998</v>
      </c>
      <c r="AF22" s="3" t="str">
        <f>IF(AND(E22&gt;=1.6,H22&gt;=1.6,K22&gt;=1.6,N22&gt;=1.6,T22&gt;=1.6,W22&gt;=1.6,AC22&gt;=1.6),"Good",IF(OR(E22=0,H22=0,K22=0,N22=0,T22=0,W22=0,AC22=0),"ABS","Poor"))</f>
        <v>Good</v>
      </c>
      <c r="AG22" s="3">
        <f>IF(AF22="ABS",0,IF(AH22&gt;0,AJ22,MAX(goodrank)+AK22))</f>
        <v>8</v>
      </c>
      <c r="AH22" s="3">
        <f>IF(AF22="Good",AE22,0)</f>
        <v>2.5099999999999998</v>
      </c>
      <c r="AI22" s="3">
        <f>IF(AF22="Poor",AE22,0)</f>
        <v>0</v>
      </c>
      <c r="AJ22" s="6">
        <f>IF(AH22=0,0,SUMPRODUCT((AH22&lt;=Good)/COUNTIF(Good,Good)))</f>
        <v>8</v>
      </c>
      <c r="AK22" s="6">
        <f>IF(AI22=0,0,SUMPRODUCT((AI22&lt;=Poor)/COUNTIF(Poor,Poor)))</f>
        <v>0</v>
      </c>
    </row>
    <row r="23" spans="1:37" x14ac:dyDescent="0.25">
      <c r="A23" s="3">
        <v>14</v>
      </c>
      <c r="B23" s="3" t="str">
        <f>VLOOKUP($A23,five,2,0)</f>
        <v>Neha Shah</v>
      </c>
      <c r="C23" s="3">
        <v>43</v>
      </c>
      <c r="D23" s="3" t="str">
        <f>VLOOKUP(C23,gr50.0,2,1)</f>
        <v>A</v>
      </c>
      <c r="E23" s="3">
        <f>VLOOKUP(D23,gp,2,0)</f>
        <v>3.6</v>
      </c>
      <c r="F23" s="3">
        <v>21</v>
      </c>
      <c r="G23" s="3" t="str">
        <f>VLOOKUP(F23,gr50.0,2,1)</f>
        <v>C</v>
      </c>
      <c r="H23" s="3">
        <f>VLOOKUP(G23,gp,2,0)</f>
        <v>2</v>
      </c>
      <c r="I23" s="3">
        <v>22</v>
      </c>
      <c r="J23" s="3" t="str">
        <f>VLOOKUP(I23,gr50.0,2,1)</f>
        <v>C</v>
      </c>
      <c r="K23" s="3">
        <f>VLOOKUP(J23,gp,2,0)</f>
        <v>2</v>
      </c>
      <c r="L23" s="3">
        <v>12</v>
      </c>
      <c r="M23" s="3" t="str">
        <f>VLOOKUP(L23,gr25.0,2,1)</f>
        <v>C</v>
      </c>
      <c r="N23" s="3">
        <f>VLOOKUP(M23,gp,2,0)</f>
        <v>2</v>
      </c>
      <c r="O23" s="3">
        <v>10</v>
      </c>
      <c r="P23" s="3" t="str">
        <f>VLOOKUP(O23,gr25.0,2,1)</f>
        <v>C</v>
      </c>
      <c r="Q23" s="3">
        <f>VLOOKUP(P23,gp,2,0)</f>
        <v>2</v>
      </c>
      <c r="R23" s="3">
        <v>32</v>
      </c>
      <c r="S23" s="3" t="str">
        <f>VLOOKUP(R23,gr50.0,2,1)</f>
        <v>B</v>
      </c>
      <c r="T23" s="3">
        <f>VLOOKUP(S23,gp,2,0)</f>
        <v>2.8</v>
      </c>
      <c r="U23" s="3">
        <v>25</v>
      </c>
      <c r="V23" s="3" t="str">
        <f>VLOOKUP(U23,gr50.0,2,1)</f>
        <v>C+</v>
      </c>
      <c r="W23" s="3">
        <f>VLOOKUP(V23,gp,2,0)</f>
        <v>2.4</v>
      </c>
      <c r="X23" s="3">
        <v>7</v>
      </c>
      <c r="Y23" s="3" t="str">
        <f>VLOOKUP(X23,gr25.0,2,1)</f>
        <v>D</v>
      </c>
      <c r="Z23" s="3">
        <f>VLOOKUP(Y23,gp,2,0)</f>
        <v>1.2</v>
      </c>
      <c r="AA23" s="3">
        <v>10</v>
      </c>
      <c r="AB23" s="3" t="str">
        <f>VLOOKUP(AA23,gr25.0,2,1)</f>
        <v>C</v>
      </c>
      <c r="AC23" s="3">
        <f>VLOOKUP(AB23,gp,2,0)</f>
        <v>2</v>
      </c>
      <c r="AD23" s="5">
        <f>C23+F23+I23+L23+R23+U23+AA23</f>
        <v>165</v>
      </c>
      <c r="AE23" s="3">
        <f>ROUND(AVERAGE(E23,H23,K23,N23,T23,W23,AC23),2)</f>
        <v>2.4</v>
      </c>
      <c r="AF23" s="3" t="str">
        <f>IF(AND(E23&gt;=1.6,H23&gt;=1.6,K23&gt;=1.6,N23&gt;=1.6,T23&gt;=1.6,W23&gt;=1.6,AC23&gt;=1.6),"Good",IF(OR(E23=0,H23=0,K23=0,N23=0,T23=0,W23=0,AC23=0),"ABS","Poor"))</f>
        <v>Good</v>
      </c>
      <c r="AG23" s="3">
        <f>IF(AF23="ABS",0,IF(AH23&gt;0,AJ23,MAX(goodrank)+AK23))</f>
        <v>9</v>
      </c>
      <c r="AH23" s="3">
        <f>IF(AF23="Good",AE23,0)</f>
        <v>2.4</v>
      </c>
      <c r="AI23" s="3">
        <f>IF(AF23="Poor",AE23,0)</f>
        <v>0</v>
      </c>
      <c r="AJ23" s="6">
        <f>IF(AH23=0,0,SUMPRODUCT((AH23&lt;=Good)/COUNTIF(Good,Good)))</f>
        <v>9</v>
      </c>
      <c r="AK23" s="6">
        <f>IF(AI23=0,0,SUMPRODUCT((AI23&lt;=Poor)/COUNTIF(Poor,Poor)))</f>
        <v>0</v>
      </c>
    </row>
    <row r="24" spans="1:37" x14ac:dyDescent="0.25">
      <c r="A24" s="3">
        <v>15</v>
      </c>
      <c r="B24" s="3" t="str">
        <f>VLOOKUP($A24,five,2,0)</f>
        <v>Priti Mahato</v>
      </c>
      <c r="C24" s="3">
        <v>46</v>
      </c>
      <c r="D24" s="3" t="str">
        <f>VLOOKUP(C24,gr50.0,2,1)</f>
        <v>A+</v>
      </c>
      <c r="E24" s="3">
        <f>VLOOKUP(D24,gp,2,0)</f>
        <v>4</v>
      </c>
      <c r="F24" s="3">
        <v>20</v>
      </c>
      <c r="G24" s="3" t="str">
        <f>VLOOKUP(F24,gr50.0,2,1)</f>
        <v>C</v>
      </c>
      <c r="H24" s="3">
        <f>VLOOKUP(G24,gp,2,0)</f>
        <v>2</v>
      </c>
      <c r="I24" s="3">
        <v>15</v>
      </c>
      <c r="J24" s="3" t="str">
        <f>VLOOKUP(I24,gr50.0,2,1)</f>
        <v>D+</v>
      </c>
      <c r="K24" s="3">
        <f>VLOOKUP(J24,gp,2,0)</f>
        <v>1.6</v>
      </c>
      <c r="L24" s="3">
        <v>10</v>
      </c>
      <c r="M24" s="3" t="str">
        <f>VLOOKUP(L24,gr25.0,2,1)</f>
        <v>C</v>
      </c>
      <c r="N24" s="3">
        <f>VLOOKUP(M24,gp,2,0)</f>
        <v>2</v>
      </c>
      <c r="O24" s="3">
        <v>10</v>
      </c>
      <c r="P24" s="3" t="str">
        <f>VLOOKUP(O24,gr25.0,2,1)</f>
        <v>C</v>
      </c>
      <c r="Q24" s="3">
        <f>VLOOKUP(P24,gp,2,0)</f>
        <v>2</v>
      </c>
      <c r="R24" s="3">
        <v>32</v>
      </c>
      <c r="S24" s="3" t="str">
        <f>VLOOKUP(R24,gr50.0,2,1)</f>
        <v>B</v>
      </c>
      <c r="T24" s="3">
        <f>VLOOKUP(S24,gp,2,0)</f>
        <v>2.8</v>
      </c>
      <c r="U24" s="3">
        <v>23</v>
      </c>
      <c r="V24" s="3" t="str">
        <f>VLOOKUP(U24,gr50.0,2,1)</f>
        <v>C</v>
      </c>
      <c r="W24" s="3">
        <f>VLOOKUP(V24,gp,2,0)</f>
        <v>2</v>
      </c>
      <c r="X24" s="3">
        <v>6</v>
      </c>
      <c r="Y24" s="3" t="str">
        <f>VLOOKUP(X24,gr25.0,2,1)</f>
        <v>D</v>
      </c>
      <c r="Z24" s="3">
        <f>VLOOKUP(Y24,gp,2,0)</f>
        <v>1.2</v>
      </c>
      <c r="AA24" s="3">
        <v>14</v>
      </c>
      <c r="AB24" s="3" t="str">
        <f>VLOOKUP(AA24,gr25.0,2,1)</f>
        <v>C+</v>
      </c>
      <c r="AC24" s="3">
        <f>VLOOKUP(AB24,gp,2,0)</f>
        <v>2.4</v>
      </c>
      <c r="AD24" s="5">
        <f>C24+F24+I24+L24+R24+U24+AA24</f>
        <v>160</v>
      </c>
      <c r="AE24" s="3">
        <f>ROUND(AVERAGE(E24,H24,K24,N24,T24,W24,AC24),2)</f>
        <v>2.4</v>
      </c>
      <c r="AF24" s="3" t="str">
        <f>IF(AND(E24&gt;=1.6,H24&gt;=1.6,K24&gt;=1.6,N24&gt;=1.6,T24&gt;=1.6,W24&gt;=1.6,AC24&gt;=1.6),"Good",IF(OR(E24=0,H24=0,K24=0,N24=0,T24=0,W24=0,AC24=0),"ABS","Poor"))</f>
        <v>Good</v>
      </c>
      <c r="AG24" s="3">
        <f>IF(AF24="ABS",0,IF(AH24&gt;0,AJ24,MAX(goodrank)+AK24))</f>
        <v>9</v>
      </c>
      <c r="AH24" s="3">
        <f>IF(AF24="Good",AE24,0)</f>
        <v>2.4</v>
      </c>
      <c r="AI24" s="3">
        <f>IF(AF24="Poor",AE24,0)</f>
        <v>0</v>
      </c>
      <c r="AJ24" s="6">
        <f>IF(AH24=0,0,SUMPRODUCT((AH24&lt;=Good)/COUNTIF(Good,Good)))</f>
        <v>9</v>
      </c>
      <c r="AK24" s="6">
        <f>IF(AI24=0,0,SUMPRODUCT((AI24&lt;=Poor)/COUNTIF(Poor,Poor)))</f>
        <v>0</v>
      </c>
    </row>
    <row r="25" spans="1:37" x14ac:dyDescent="0.25">
      <c r="A25" s="3">
        <v>16</v>
      </c>
      <c r="B25" s="3" t="str">
        <f>VLOOKUP($A25,five,2,0)</f>
        <v>Dipsan Mahato</v>
      </c>
      <c r="C25" s="3">
        <v>41</v>
      </c>
      <c r="D25" s="3" t="str">
        <f>VLOOKUP(C25,gr50.0,2,1)</f>
        <v>A</v>
      </c>
      <c r="E25" s="3">
        <f>VLOOKUP(D25,gp,2,0)</f>
        <v>3.6</v>
      </c>
      <c r="F25" s="3">
        <v>23</v>
      </c>
      <c r="G25" s="3" t="str">
        <f>VLOOKUP(F25,gr50.0,2,1)</f>
        <v>C</v>
      </c>
      <c r="H25" s="3">
        <f>VLOOKUP(G25,gp,2,0)</f>
        <v>2</v>
      </c>
      <c r="I25" s="3">
        <v>15</v>
      </c>
      <c r="J25" s="3" t="str">
        <f>VLOOKUP(I25,gr50.0,2,1)</f>
        <v>D+</v>
      </c>
      <c r="K25" s="3">
        <f>VLOOKUP(J25,gp,2,0)</f>
        <v>1.6</v>
      </c>
      <c r="L25" s="3">
        <v>12</v>
      </c>
      <c r="M25" s="3" t="str">
        <f>VLOOKUP(L25,gr25.0,2,1)</f>
        <v>C</v>
      </c>
      <c r="N25" s="3">
        <f>VLOOKUP(M25,gp,2,0)</f>
        <v>2</v>
      </c>
      <c r="O25" s="3">
        <v>11</v>
      </c>
      <c r="P25" s="3" t="str">
        <f>VLOOKUP(O25,gr25.0,2,1)</f>
        <v>C</v>
      </c>
      <c r="Q25" s="3">
        <f>VLOOKUP(P25,gp,2,0)</f>
        <v>2</v>
      </c>
      <c r="R25" s="3">
        <v>37</v>
      </c>
      <c r="S25" s="3" t="str">
        <f>VLOOKUP(R25,gr50.0,2,1)</f>
        <v>B+</v>
      </c>
      <c r="T25" s="3">
        <f>VLOOKUP(S25,gp,2,0)</f>
        <v>3.2</v>
      </c>
      <c r="U25" s="3">
        <v>21</v>
      </c>
      <c r="V25" s="3" t="str">
        <f>VLOOKUP(U25,gr50.0,2,1)</f>
        <v>C</v>
      </c>
      <c r="W25" s="3">
        <f>VLOOKUP(V25,gp,2,0)</f>
        <v>2</v>
      </c>
      <c r="X25" s="3">
        <v>8</v>
      </c>
      <c r="Y25" s="3" t="str">
        <f>VLOOKUP(X25,gr25.0,2,1)</f>
        <v>D+</v>
      </c>
      <c r="Z25" s="3">
        <f>VLOOKUP(Y25,gp,2,0)</f>
        <v>1.6</v>
      </c>
      <c r="AA25" s="3">
        <v>9</v>
      </c>
      <c r="AB25" s="3" t="str">
        <f>VLOOKUP(AA25,gr25.0,2,1)</f>
        <v>D+</v>
      </c>
      <c r="AC25" s="3">
        <f>VLOOKUP(AB25,gp,2,0)</f>
        <v>1.6</v>
      </c>
      <c r="AD25" s="5">
        <f>C25+F25+I25+L25+R25+U25+AA25</f>
        <v>158</v>
      </c>
      <c r="AE25" s="3">
        <f>ROUND(AVERAGE(E25,H25,K25,N25,T25,W25,AC25),2)</f>
        <v>2.29</v>
      </c>
      <c r="AF25" s="3" t="str">
        <f>IF(AND(E25&gt;=1.6,H25&gt;=1.6,K25&gt;=1.6,N25&gt;=1.6,T25&gt;=1.6,W25&gt;=1.6,AC25&gt;=1.6),"Good",IF(OR(E25=0,H25=0,K25=0,N25=0,T25=0,W25=0,AC25=0),"ABS","Poor"))</f>
        <v>Good</v>
      </c>
      <c r="AG25" s="3">
        <f>IF(AF25="ABS",0,IF(AH25&gt;0,AJ25,MAX(goodrank)+AK25))</f>
        <v>10</v>
      </c>
      <c r="AH25" s="3">
        <f>IF(AF25="Good",AE25,0)</f>
        <v>2.29</v>
      </c>
      <c r="AI25" s="3">
        <f>IF(AF25="Poor",AE25,0)</f>
        <v>0</v>
      </c>
      <c r="AJ25" s="6">
        <f>IF(AH25=0,0,SUMPRODUCT((AH25&lt;=Good)/COUNTIF(Good,Good)))</f>
        <v>10</v>
      </c>
      <c r="AK25" s="6">
        <f>IF(AI25=0,0,SUMPRODUCT((AI25&lt;=Poor)/COUNTIF(Poor,Poor)))</f>
        <v>0</v>
      </c>
    </row>
    <row r="26" spans="1:37" x14ac:dyDescent="0.25">
      <c r="A26" s="3">
        <v>21</v>
      </c>
      <c r="B26" s="3" t="str">
        <f>VLOOKUP($A26,five,2,0)</f>
        <v>Dipsan Mahato</v>
      </c>
      <c r="C26" s="3">
        <v>20</v>
      </c>
      <c r="D26" s="3" t="str">
        <f>VLOOKUP(C26,gr50.0,2,1)</f>
        <v>C</v>
      </c>
      <c r="E26" s="3">
        <f>VLOOKUP(D26,gp,2,0)</f>
        <v>2</v>
      </c>
      <c r="F26" s="3">
        <v>30</v>
      </c>
      <c r="G26" s="3" t="str">
        <f>VLOOKUP(F26,gr50.0,2,1)</f>
        <v>B</v>
      </c>
      <c r="H26" s="3">
        <f>VLOOKUP(G26,gp,2,0)</f>
        <v>2.8</v>
      </c>
      <c r="I26" s="3">
        <v>15</v>
      </c>
      <c r="J26" s="3" t="str">
        <f>VLOOKUP(I26,gr50.0,2,1)</f>
        <v>D+</v>
      </c>
      <c r="K26" s="3">
        <f>VLOOKUP(J26,gp,2,0)</f>
        <v>1.6</v>
      </c>
      <c r="L26" s="3">
        <v>10</v>
      </c>
      <c r="M26" s="3" t="str">
        <f>VLOOKUP(L26,gr25.0,2,1)</f>
        <v>C</v>
      </c>
      <c r="N26" s="3">
        <f>VLOOKUP(M26,gp,2,0)</f>
        <v>2</v>
      </c>
      <c r="O26" s="3">
        <v>16</v>
      </c>
      <c r="P26" s="3" t="str">
        <f>VLOOKUP(O26,gr25.0,2,1)</f>
        <v>B</v>
      </c>
      <c r="Q26" s="3">
        <f>VLOOKUP(P26,gp,2,0)</f>
        <v>2.8</v>
      </c>
      <c r="R26" s="3">
        <v>22</v>
      </c>
      <c r="S26" s="3" t="str">
        <f>VLOOKUP(R26,gr50.0,2,1)</f>
        <v>C</v>
      </c>
      <c r="T26" s="3">
        <f>VLOOKUP(S26,gp,2,0)</f>
        <v>2</v>
      </c>
      <c r="U26" s="3">
        <v>39</v>
      </c>
      <c r="V26" s="3" t="str">
        <f>VLOOKUP(U26,gr50.0,2,1)</f>
        <v>B+</v>
      </c>
      <c r="W26" s="3">
        <f>VLOOKUP(V26,gp,2,0)</f>
        <v>3.2</v>
      </c>
      <c r="X26" s="3">
        <v>10</v>
      </c>
      <c r="Y26" s="3" t="str">
        <f>VLOOKUP(X26,gr25.0,2,1)</f>
        <v>C</v>
      </c>
      <c r="Z26" s="3">
        <f>VLOOKUP(Y26,gp,2,0)</f>
        <v>2</v>
      </c>
      <c r="AA26" s="3">
        <v>14</v>
      </c>
      <c r="AB26" s="3" t="str">
        <f>VLOOKUP(AA26,gr25.0,2,1)</f>
        <v>C+</v>
      </c>
      <c r="AC26" s="3">
        <f>VLOOKUP(AB26,gp,2,0)</f>
        <v>2.4</v>
      </c>
      <c r="AD26" s="5">
        <f>C26+F26+I26+L26+R26+U26+AA26</f>
        <v>150</v>
      </c>
      <c r="AE26" s="3">
        <f>ROUND(AVERAGE(E26,H26,K26,N26,T26,W26,AC26),2)</f>
        <v>2.29</v>
      </c>
      <c r="AF26" s="3" t="str">
        <f>IF(AND(E26&gt;=1.6,H26&gt;=1.6,K26&gt;=1.6,N26&gt;=1.6,T26&gt;=1.6,W26&gt;=1.6,AC26&gt;=1.6),"Good",IF(OR(E26=0,H26=0,K26=0,N26=0,T26=0,W26=0,AC26=0),"ABS","Poor"))</f>
        <v>Good</v>
      </c>
      <c r="AG26" s="3">
        <f>IF(AF26="ABS",0,IF(AH26&gt;0,AJ26,MAX(goodrank)+AK26))</f>
        <v>10</v>
      </c>
      <c r="AH26" s="3">
        <f>IF(AF26="Good",AE26,0)</f>
        <v>2.29</v>
      </c>
      <c r="AI26" s="3">
        <f>IF(AF26="Poor",AE26,0)</f>
        <v>0</v>
      </c>
      <c r="AJ26" s="6">
        <f>IF(AH26=0,0,SUMPRODUCT((AH26&lt;=Good)/COUNTIF(Good,Good)))</f>
        <v>10</v>
      </c>
      <c r="AK26" s="6">
        <f>IF(AI26=0,0,SUMPRODUCT((AI26&lt;=Poor)/COUNTIF(Poor,Poor)))</f>
        <v>0</v>
      </c>
    </row>
    <row r="27" spans="1:37" x14ac:dyDescent="0.25">
      <c r="A27" s="3">
        <v>24</v>
      </c>
      <c r="B27" s="3" t="str">
        <f>VLOOKUP($A27,five,2,0)</f>
        <v>Ayushma Kalwar</v>
      </c>
      <c r="C27" s="3">
        <v>38</v>
      </c>
      <c r="D27" s="3" t="str">
        <f>VLOOKUP(C27,gr50.0,2,1)</f>
        <v>B+</v>
      </c>
      <c r="E27" s="3">
        <f>VLOOKUP(D27,gp,2,0)</f>
        <v>3.2</v>
      </c>
      <c r="F27" s="3">
        <v>20</v>
      </c>
      <c r="G27" s="3" t="str">
        <f>VLOOKUP(F27,gr50.0,2,1)</f>
        <v>C</v>
      </c>
      <c r="H27" s="3">
        <f>VLOOKUP(G27,gp,2,0)</f>
        <v>2</v>
      </c>
      <c r="I27" s="3">
        <v>20</v>
      </c>
      <c r="J27" s="3" t="str">
        <f>VLOOKUP(I27,gr50.0,2,1)</f>
        <v>C</v>
      </c>
      <c r="K27" s="3">
        <f>VLOOKUP(J27,gp,2,0)</f>
        <v>2</v>
      </c>
      <c r="L27" s="3">
        <v>13</v>
      </c>
      <c r="M27" s="3" t="str">
        <f>VLOOKUP(L27,gr25.0,2,1)</f>
        <v>C+</v>
      </c>
      <c r="N27" s="3">
        <f>VLOOKUP(M27,gp,2,0)</f>
        <v>2.4</v>
      </c>
      <c r="O27" s="3">
        <v>12</v>
      </c>
      <c r="P27" s="3" t="str">
        <f>VLOOKUP(O27,gr25.0,2,1)</f>
        <v>C</v>
      </c>
      <c r="Q27" s="3">
        <f>VLOOKUP(P27,gp,2,0)</f>
        <v>2</v>
      </c>
      <c r="R27" s="3">
        <v>24</v>
      </c>
      <c r="S27" s="3" t="str">
        <f>VLOOKUP(R27,gr50.0,2,1)</f>
        <v>C</v>
      </c>
      <c r="T27" s="3">
        <f>VLOOKUP(S27,gp,2,0)</f>
        <v>2</v>
      </c>
      <c r="U27" s="3">
        <v>25</v>
      </c>
      <c r="V27" s="3" t="str">
        <f>VLOOKUP(U27,gr50.0,2,1)</f>
        <v>C+</v>
      </c>
      <c r="W27" s="3">
        <f>VLOOKUP(V27,gp,2,0)</f>
        <v>2.4</v>
      </c>
      <c r="X27" s="3">
        <v>13</v>
      </c>
      <c r="Y27" s="3" t="str">
        <f>VLOOKUP(X27,gr25.0,2,1)</f>
        <v>C+</v>
      </c>
      <c r="Z27" s="3">
        <f>VLOOKUP(Y27,gp,2,0)</f>
        <v>2.4</v>
      </c>
      <c r="AA27" s="3">
        <v>9</v>
      </c>
      <c r="AB27" s="3" t="str">
        <f>VLOOKUP(AA27,gr25.0,2,1)</f>
        <v>D+</v>
      </c>
      <c r="AC27" s="3">
        <f>VLOOKUP(AB27,gp,2,0)</f>
        <v>1.6</v>
      </c>
      <c r="AD27" s="5">
        <f>C27+F27+I27+L27+R27+U27+AA27</f>
        <v>149</v>
      </c>
      <c r="AE27" s="3">
        <f>ROUND(AVERAGE(E27,H27,K27,N27,T27,W27,AC27),2)</f>
        <v>2.23</v>
      </c>
      <c r="AF27" s="3" t="str">
        <f>IF(AND(E27&gt;=1.6,H27&gt;=1.6,K27&gt;=1.6,N27&gt;=1.6,T27&gt;=1.6,W27&gt;=1.6,AC27&gt;=1.6),"Good",IF(OR(E27=0,H27=0,K27=0,N27=0,T27=0,W27=0,AC27=0),"ABS","Poor"))</f>
        <v>Good</v>
      </c>
      <c r="AG27" s="3">
        <f>IF(AF27="ABS",0,IF(AH27&gt;0,AJ27,MAX(goodrank)+AK27))</f>
        <v>11</v>
      </c>
      <c r="AH27" s="3">
        <f>IF(AF27="Good",AE27,0)</f>
        <v>2.23</v>
      </c>
      <c r="AI27" s="3">
        <f>IF(AF27="Poor",AE27,0)</f>
        <v>0</v>
      </c>
      <c r="AJ27" s="6">
        <f>IF(AH27=0,0,SUMPRODUCT((AH27&lt;=Good)/COUNTIF(Good,Good)))</f>
        <v>11</v>
      </c>
      <c r="AK27" s="6">
        <f>IF(AI27=0,0,SUMPRODUCT((AI27&lt;=Poor)/COUNTIF(Poor,Poor)))</f>
        <v>0</v>
      </c>
    </row>
    <row r="28" spans="1:37" x14ac:dyDescent="0.25">
      <c r="A28" s="3">
        <v>22</v>
      </c>
      <c r="B28" s="3" t="str">
        <f>VLOOKUP($A28,five,2,0)</f>
        <v>Pranisha Mahato</v>
      </c>
      <c r="C28" s="3">
        <v>37</v>
      </c>
      <c r="D28" s="3" t="str">
        <f>VLOOKUP(C28,gr50.0,2,1)</f>
        <v>B+</v>
      </c>
      <c r="E28" s="3">
        <f>VLOOKUP(D28,gp,2,0)</f>
        <v>3.2</v>
      </c>
      <c r="F28" s="3">
        <v>20</v>
      </c>
      <c r="G28" s="3" t="str">
        <f>VLOOKUP(F28,gr50.0,2,1)</f>
        <v>C</v>
      </c>
      <c r="H28" s="3">
        <f>VLOOKUP(G28,gp,2,0)</f>
        <v>2</v>
      </c>
      <c r="I28" s="3">
        <v>10</v>
      </c>
      <c r="J28" s="3" t="str">
        <f>VLOOKUP(I28,gr50.0,2,1)</f>
        <v>D</v>
      </c>
      <c r="K28" s="3">
        <f>VLOOKUP(J28,gp,2,0)</f>
        <v>1.2</v>
      </c>
      <c r="L28" s="3">
        <v>12</v>
      </c>
      <c r="M28" s="3" t="str">
        <f>VLOOKUP(L28,gr25.0,2,1)</f>
        <v>C</v>
      </c>
      <c r="N28" s="3">
        <f>VLOOKUP(M28,gp,2,0)</f>
        <v>2</v>
      </c>
      <c r="O28" s="3">
        <v>10</v>
      </c>
      <c r="P28" s="3" t="str">
        <f>VLOOKUP(O28,gr25.0,2,1)</f>
        <v>C</v>
      </c>
      <c r="Q28" s="3">
        <f>VLOOKUP(P28,gp,2,0)</f>
        <v>2</v>
      </c>
      <c r="R28" s="3">
        <v>24</v>
      </c>
      <c r="S28" s="3" t="str">
        <f>VLOOKUP(R28,gr50.0,2,1)</f>
        <v>C</v>
      </c>
      <c r="T28" s="3">
        <f>VLOOKUP(S28,gp,2,0)</f>
        <v>2</v>
      </c>
      <c r="U28" s="3">
        <v>21</v>
      </c>
      <c r="V28" s="3" t="str">
        <f>VLOOKUP(U28,gr50.0,2,1)</f>
        <v>C</v>
      </c>
      <c r="W28" s="3">
        <f>VLOOKUP(V28,gp,2,0)</f>
        <v>2</v>
      </c>
      <c r="X28" s="3">
        <v>8</v>
      </c>
      <c r="Y28" s="3" t="str">
        <f>VLOOKUP(X28,gr25.0,2,1)</f>
        <v>D+</v>
      </c>
      <c r="Z28" s="3">
        <f>VLOOKUP(Y28,gp,2,0)</f>
        <v>1.6</v>
      </c>
      <c r="AA28" s="3">
        <v>9</v>
      </c>
      <c r="AB28" s="3" t="str">
        <f>VLOOKUP(AA28,gr25.0,2,1)</f>
        <v>D+</v>
      </c>
      <c r="AC28" s="3">
        <f>VLOOKUP(AB28,gp,2,0)</f>
        <v>1.6</v>
      </c>
      <c r="AD28" s="5">
        <f>C28+F28+I28+L28+R28+U28+AA28</f>
        <v>133</v>
      </c>
      <c r="AE28" s="3">
        <f>ROUND(AVERAGE(E28,H28,K28,N28,T28,W28,AC28),2)</f>
        <v>2</v>
      </c>
      <c r="AF28" s="3" t="str">
        <f>IF(AND(E28&gt;=1.6,H28&gt;=1.6,K28&gt;=1.6,N28&gt;=1.6,T28&gt;=1.6,W28&gt;=1.6,AC28&gt;=1.6),"Good",IF(OR(E28=0,H28=0,K28=0,N28=0,T28=0,W28=0,AC28=0),"ABS","Poor"))</f>
        <v>Poor</v>
      </c>
      <c r="AG28" s="3">
        <f>IF(AF28="ABS",0,IF(AH28&gt;0,AJ28,MAX(goodrank)+AK28))</f>
        <v>13</v>
      </c>
      <c r="AH28" s="3">
        <f>IF(AF28="Good",AE28,0)</f>
        <v>0</v>
      </c>
      <c r="AI28" s="3">
        <f>IF(AF28="Poor",AE28,0)</f>
        <v>2</v>
      </c>
      <c r="AJ28" s="6">
        <f>IF(AH28=0,0,SUMPRODUCT((AH28&lt;=Good)/COUNTIF(Good,Good)))</f>
        <v>0</v>
      </c>
      <c r="AK28" s="6">
        <f>IF(AI28=0,0,SUMPRODUCT((AI28&lt;=Poor)/COUNTIF(Poor,Poor)))</f>
        <v>2</v>
      </c>
    </row>
    <row r="29" spans="1:37" x14ac:dyDescent="0.25">
      <c r="A29" s="3">
        <v>19</v>
      </c>
      <c r="B29" s="3" t="str">
        <f>VLOOKUP($A29,five,2,0)</f>
        <v>Kashish Mahato</v>
      </c>
      <c r="C29" s="3">
        <v>33</v>
      </c>
      <c r="D29" s="3" t="str">
        <f>VLOOKUP(C29,gr50.0,2,1)</f>
        <v>B</v>
      </c>
      <c r="E29" s="3">
        <f>VLOOKUP(D29,gp,2,0)</f>
        <v>2.8</v>
      </c>
      <c r="F29" s="3">
        <v>20</v>
      </c>
      <c r="G29" s="3" t="str">
        <f>VLOOKUP(F29,gr50.0,2,1)</f>
        <v>C</v>
      </c>
      <c r="H29" s="3">
        <f>VLOOKUP(G29,gp,2,0)</f>
        <v>2</v>
      </c>
      <c r="I29" s="3">
        <v>5</v>
      </c>
      <c r="J29" s="3" t="str">
        <f>VLOOKUP(I29,gr50.0,2,1)</f>
        <v>E</v>
      </c>
      <c r="K29" s="3">
        <f>VLOOKUP(J29,gp,2,0)</f>
        <v>0.8</v>
      </c>
      <c r="L29" s="3">
        <v>12</v>
      </c>
      <c r="M29" s="3" t="str">
        <f>VLOOKUP(L29,gr25.0,2,1)</f>
        <v>C</v>
      </c>
      <c r="N29" s="3">
        <f>VLOOKUP(M29,gp,2,0)</f>
        <v>2</v>
      </c>
      <c r="O29" s="3">
        <v>10</v>
      </c>
      <c r="P29" s="3" t="str">
        <f>VLOOKUP(O29,gr25.0,2,1)</f>
        <v>C</v>
      </c>
      <c r="Q29" s="3">
        <f>VLOOKUP(P29,gp,2,0)</f>
        <v>2</v>
      </c>
      <c r="R29" s="3">
        <v>20</v>
      </c>
      <c r="S29" s="3" t="str">
        <f>VLOOKUP(R29,gr50.0,2,1)</f>
        <v>C</v>
      </c>
      <c r="T29" s="3">
        <f>VLOOKUP(S29,gp,2,0)</f>
        <v>2</v>
      </c>
      <c r="U29" s="3">
        <v>20</v>
      </c>
      <c r="V29" s="3" t="str">
        <f>VLOOKUP(U29,gr50.0,2,1)</f>
        <v>C</v>
      </c>
      <c r="W29" s="3">
        <f>VLOOKUP(V29,gp,2,0)</f>
        <v>2</v>
      </c>
      <c r="X29" s="3">
        <v>4</v>
      </c>
      <c r="Y29" s="3" t="str">
        <f>VLOOKUP(X29,gr25.0,2,1)</f>
        <v>E</v>
      </c>
      <c r="Z29" s="3">
        <f>VLOOKUP(Y29,gp,2,0)</f>
        <v>0.8</v>
      </c>
      <c r="AA29" s="3">
        <v>10</v>
      </c>
      <c r="AB29" s="3" t="str">
        <f>VLOOKUP(AA29,gr25.0,2,1)</f>
        <v>C</v>
      </c>
      <c r="AC29" s="3">
        <f>VLOOKUP(AB29,gp,2,0)</f>
        <v>2</v>
      </c>
      <c r="AD29" s="5">
        <f>C29+F29+I29+L29+R29+U29+AA29</f>
        <v>120</v>
      </c>
      <c r="AE29" s="3">
        <f>ROUND(AVERAGE(E29,H29,K29,N29,T29,W29,AC29),2)</f>
        <v>1.94</v>
      </c>
      <c r="AF29" s="3" t="str">
        <f>IF(AND(E29&gt;=1.6,H29&gt;=1.6,K29&gt;=1.6,N29&gt;=1.6,T29&gt;=1.6,W29&gt;=1.6,AC29&gt;=1.6),"Good",IF(OR(E29=0,H29=0,K29=0,N29=0,T29=0,W29=0,AC29=0),"ABS","Poor"))</f>
        <v>Poor</v>
      </c>
      <c r="AG29" s="3">
        <f>IF(AF29="ABS",0,IF(AH29&gt;0,AJ29,MAX(goodrank)+AK29))</f>
        <v>14</v>
      </c>
      <c r="AH29" s="3">
        <f>IF(AF29="Good",AE29,0)</f>
        <v>0</v>
      </c>
      <c r="AI29" s="3">
        <f>IF(AF29="Poor",AE29,0)</f>
        <v>1.94</v>
      </c>
      <c r="AJ29" s="6">
        <f>IF(AH29=0,0,SUMPRODUCT((AH29&lt;=Good)/COUNTIF(Good,Good)))</f>
        <v>0</v>
      </c>
      <c r="AK29" s="6">
        <f>IF(AI29=0,0,SUMPRODUCT((AI29&lt;=Poor)/COUNTIF(Poor,Poor)))</f>
        <v>3</v>
      </c>
    </row>
    <row r="30" spans="1:37" x14ac:dyDescent="0.25">
      <c r="A30" s="3">
        <v>26</v>
      </c>
      <c r="B30" s="3" t="str">
        <f>VLOOKUP($A30,five,2,0)</f>
        <v xml:space="preserve">Dhanjay Shah </v>
      </c>
      <c r="C30" s="3">
        <v>32</v>
      </c>
      <c r="D30" s="3" t="str">
        <f>VLOOKUP(C30,gr50.0,2,1)</f>
        <v>B</v>
      </c>
      <c r="E30" s="3">
        <f>VLOOKUP(D30,gp,2,0)</f>
        <v>2.8</v>
      </c>
      <c r="F30" s="3">
        <v>22</v>
      </c>
      <c r="G30" s="3" t="str">
        <f>VLOOKUP(F30,gr50.0,2,1)</f>
        <v>C</v>
      </c>
      <c r="H30" s="3">
        <f>VLOOKUP(G30,gp,2,0)</f>
        <v>2</v>
      </c>
      <c r="I30" s="3">
        <v>20</v>
      </c>
      <c r="J30" s="3" t="str">
        <f>VLOOKUP(I30,gr50.0,2,1)</f>
        <v>C</v>
      </c>
      <c r="K30" s="3">
        <f>VLOOKUP(J30,gp,2,0)</f>
        <v>2</v>
      </c>
      <c r="L30" s="3">
        <v>11</v>
      </c>
      <c r="M30" s="3" t="str">
        <f>VLOOKUP(L30,gr25.0,2,1)</f>
        <v>C</v>
      </c>
      <c r="N30" s="3">
        <f>VLOOKUP(M30,gp,2,0)</f>
        <v>2</v>
      </c>
      <c r="O30" s="3">
        <v>10</v>
      </c>
      <c r="P30" s="3" t="str">
        <f>VLOOKUP(O30,gr25.0,2,1)</f>
        <v>C</v>
      </c>
      <c r="Q30" s="3">
        <f>VLOOKUP(P30,gp,2,0)</f>
        <v>2</v>
      </c>
      <c r="R30" s="3">
        <v>17</v>
      </c>
      <c r="S30" s="3" t="str">
        <f>VLOOKUP(R30,gr50.0,2,1)</f>
        <v>D+</v>
      </c>
      <c r="T30" s="3">
        <f>VLOOKUP(S30,gp,2,0)</f>
        <v>1.6</v>
      </c>
      <c r="U30" s="3">
        <v>14</v>
      </c>
      <c r="V30" s="3" t="str">
        <f>VLOOKUP(U30,gr50.0,2,1)</f>
        <v>D</v>
      </c>
      <c r="W30" s="3">
        <f>VLOOKUP(V30,gp,2,0)</f>
        <v>1.2</v>
      </c>
      <c r="X30" s="3">
        <v>5</v>
      </c>
      <c r="Y30" s="3" t="str">
        <f>VLOOKUP(X30,gr25.0,2,1)</f>
        <v>D</v>
      </c>
      <c r="Z30" s="3">
        <f>VLOOKUP(Y30,gp,2,0)</f>
        <v>1.2</v>
      </c>
      <c r="AA30" s="3">
        <v>11</v>
      </c>
      <c r="AB30" s="3" t="str">
        <f>VLOOKUP(AA30,gr25.0,2,1)</f>
        <v>C</v>
      </c>
      <c r="AC30" s="3">
        <f>VLOOKUP(AB30,gp,2,0)</f>
        <v>2</v>
      </c>
      <c r="AD30" s="5">
        <f>C30+F30+I30+L30+R30+U30+AA30</f>
        <v>127</v>
      </c>
      <c r="AE30" s="3">
        <f>ROUND(AVERAGE(E30,H30,K30,N30,T30,W30,AC30),2)</f>
        <v>1.94</v>
      </c>
      <c r="AF30" s="3" t="str">
        <f>IF(AND(E30&gt;=1.6,H30&gt;=1.6,K30&gt;=1.6,N30&gt;=1.6,T30&gt;=1.6,W30&gt;=1.6,AC30&gt;=1.6),"Good",IF(OR(E30=0,H30=0,K30=0,N30=0,T30=0,W30=0,AC30=0),"ABS","Poor"))</f>
        <v>Poor</v>
      </c>
      <c r="AG30" s="3">
        <f>IF(AF30="ABS",0,IF(AH30&gt;0,AJ30,MAX(goodrank)+AK30))</f>
        <v>14</v>
      </c>
      <c r="AH30" s="3">
        <f>IF(AF30="Good",AE30,0)</f>
        <v>0</v>
      </c>
      <c r="AI30" s="3">
        <f>IF(AF30="Poor",AE30,0)</f>
        <v>1.94</v>
      </c>
      <c r="AJ30" s="6">
        <f>IF(AH30=0,0,SUMPRODUCT((AH30&lt;=Good)/COUNTIF(Good,Good)))</f>
        <v>0</v>
      </c>
      <c r="AK30" s="6">
        <f>IF(AI30=0,0,SUMPRODUCT((AI30&lt;=Poor)/COUNTIF(Poor,Poor)))</f>
        <v>3</v>
      </c>
    </row>
    <row r="31" spans="1:37" x14ac:dyDescent="0.25">
      <c r="A31" s="3">
        <v>28</v>
      </c>
      <c r="B31" s="3" t="str">
        <f>VLOOKUP($A31,five,2,0)</f>
        <v>Sanchit Mahato</v>
      </c>
      <c r="C31" s="3">
        <v>20</v>
      </c>
      <c r="D31" s="3" t="str">
        <f>VLOOKUP(C31,gr50.0,2,1)</f>
        <v>C</v>
      </c>
      <c r="E31" s="3">
        <f>VLOOKUP(D31,gp,2,0)</f>
        <v>2</v>
      </c>
      <c r="F31" s="3">
        <v>20</v>
      </c>
      <c r="G31" s="3" t="str">
        <f>VLOOKUP(F31,gr50.0,2,1)</f>
        <v>C</v>
      </c>
      <c r="H31" s="3">
        <f>VLOOKUP(G31,gp,2,0)</f>
        <v>2</v>
      </c>
      <c r="I31" s="3">
        <v>10</v>
      </c>
      <c r="J31" s="3" t="str">
        <f>VLOOKUP(I31,gr50.0,2,1)</f>
        <v>D</v>
      </c>
      <c r="K31" s="3">
        <f>VLOOKUP(J31,gp,2,0)</f>
        <v>1.2</v>
      </c>
      <c r="L31" s="3">
        <v>10</v>
      </c>
      <c r="M31" s="3" t="str">
        <f>VLOOKUP(L31,gr25.0,2,1)</f>
        <v>C</v>
      </c>
      <c r="N31" s="3">
        <f>VLOOKUP(M31,gp,2,0)</f>
        <v>2</v>
      </c>
      <c r="O31" s="3">
        <v>11</v>
      </c>
      <c r="P31" s="3" t="str">
        <f>VLOOKUP(O31,gr25.0,2,1)</f>
        <v>C</v>
      </c>
      <c r="Q31" s="3">
        <f>VLOOKUP(P31,gp,2,0)</f>
        <v>2</v>
      </c>
      <c r="R31" s="3">
        <v>20</v>
      </c>
      <c r="S31" s="3" t="str">
        <f>VLOOKUP(R31,gr50.0,2,1)</f>
        <v>C</v>
      </c>
      <c r="T31" s="3">
        <f>VLOOKUP(S31,gp,2,0)</f>
        <v>2</v>
      </c>
      <c r="U31" s="3">
        <v>20</v>
      </c>
      <c r="V31" s="3" t="str">
        <f>VLOOKUP(U31,gr50.0,2,1)</f>
        <v>C</v>
      </c>
      <c r="W31" s="3">
        <f>VLOOKUP(V31,gp,2,0)</f>
        <v>2</v>
      </c>
      <c r="X31" s="3">
        <v>9</v>
      </c>
      <c r="Y31" s="3" t="str">
        <f>VLOOKUP(X31,gr25.0,2,1)</f>
        <v>D+</v>
      </c>
      <c r="Z31" s="3">
        <f>VLOOKUP(Y31,gp,2,0)</f>
        <v>1.6</v>
      </c>
      <c r="AA31" s="3">
        <v>12</v>
      </c>
      <c r="AB31" s="3" t="str">
        <f>VLOOKUP(AA31,gr25.0,2,1)</f>
        <v>C</v>
      </c>
      <c r="AC31" s="3">
        <f>VLOOKUP(AB31,gp,2,0)</f>
        <v>2</v>
      </c>
      <c r="AD31" s="5">
        <f>C31+F31+I31+L31+R31+U31+AA31</f>
        <v>112</v>
      </c>
      <c r="AE31" s="3">
        <f>ROUND(AVERAGE(E31,H31,K31,N31,T31,W31,AC31),2)</f>
        <v>1.89</v>
      </c>
      <c r="AF31" s="3" t="str">
        <f>IF(AND(E31&gt;=1.6,H31&gt;=1.6,K31&gt;=1.6,N31&gt;=1.6,T31&gt;=1.6,W31&gt;=1.6,AC31&gt;=1.6),"Good",IF(OR(E31=0,H31=0,K31=0,N31=0,T31=0,W31=0,AC31=0),"ABS","Poor"))</f>
        <v>Poor</v>
      </c>
      <c r="AG31" s="3">
        <f>IF(AF31="ABS",0,IF(AH31&gt;0,AJ31,MAX(goodrank)+AK31))</f>
        <v>15</v>
      </c>
      <c r="AH31" s="3">
        <f>IF(AF31="Good",AE31,0)</f>
        <v>0</v>
      </c>
      <c r="AI31" s="3">
        <f>IF(AF31="Poor",AE31,0)</f>
        <v>1.89</v>
      </c>
      <c r="AJ31" s="6">
        <f>IF(AH31=0,0,SUMPRODUCT((AH31&lt;=Good)/COUNTIF(Good,Good)))</f>
        <v>0</v>
      </c>
      <c r="AK31" s="6">
        <f>IF(AI31=0,0,SUMPRODUCT((AI31&lt;=Poor)/COUNTIF(Poor,Poor)))</f>
        <v>4</v>
      </c>
    </row>
    <row r="32" spans="1:37" x14ac:dyDescent="0.25">
      <c r="A32" s="3">
        <v>20</v>
      </c>
      <c r="B32" s="3" t="str">
        <f>VLOOKUP($A32,five,2,0)</f>
        <v>Riya Mahato</v>
      </c>
      <c r="C32" s="3">
        <v>25</v>
      </c>
      <c r="D32" s="3" t="str">
        <f>VLOOKUP(C32,gr50.0,2,1)</f>
        <v>C+</v>
      </c>
      <c r="E32" s="3">
        <f>VLOOKUP(D32,gp,2,0)</f>
        <v>2.4</v>
      </c>
      <c r="F32" s="3">
        <v>13</v>
      </c>
      <c r="G32" s="3" t="str">
        <f>VLOOKUP(F32,gr50.0,2,1)</f>
        <v>D</v>
      </c>
      <c r="H32" s="3">
        <f>VLOOKUP(G32,gp,2,0)</f>
        <v>1.2</v>
      </c>
      <c r="I32" s="3">
        <v>5</v>
      </c>
      <c r="J32" s="3" t="str">
        <f>VLOOKUP(I32,gr50.0,2,1)</f>
        <v>E</v>
      </c>
      <c r="K32" s="3">
        <f>VLOOKUP(J32,gp,2,0)</f>
        <v>0.8</v>
      </c>
      <c r="L32" s="3">
        <v>13</v>
      </c>
      <c r="M32" s="3" t="str">
        <f>VLOOKUP(L32,gr25.0,2,1)</f>
        <v>C+</v>
      </c>
      <c r="N32" s="3">
        <f>VLOOKUP(M32,gp,2,0)</f>
        <v>2.4</v>
      </c>
      <c r="O32" s="3">
        <v>10</v>
      </c>
      <c r="P32" s="3" t="str">
        <f>VLOOKUP(O32,gr25.0,2,1)</f>
        <v>C</v>
      </c>
      <c r="Q32" s="3">
        <f>VLOOKUP(P32,gp,2,0)</f>
        <v>2</v>
      </c>
      <c r="R32" s="3">
        <v>20</v>
      </c>
      <c r="S32" s="3" t="str">
        <f>VLOOKUP(R32,gr50.0,2,1)</f>
        <v>C</v>
      </c>
      <c r="T32" s="3">
        <f>VLOOKUP(S32,gp,2,0)</f>
        <v>2</v>
      </c>
      <c r="U32" s="3">
        <v>15</v>
      </c>
      <c r="V32" s="3" t="str">
        <f>VLOOKUP(U32,gr50.0,2,1)</f>
        <v>D+</v>
      </c>
      <c r="W32" s="3">
        <f>VLOOKUP(V32,gp,2,0)</f>
        <v>1.6</v>
      </c>
      <c r="X32" s="3">
        <v>10</v>
      </c>
      <c r="Y32" s="3" t="str">
        <f>VLOOKUP(X32,gr25.0,2,1)</f>
        <v>C</v>
      </c>
      <c r="Z32" s="3">
        <f>VLOOKUP(Y32,gp,2,0)</f>
        <v>2</v>
      </c>
      <c r="AA32" s="3">
        <v>13</v>
      </c>
      <c r="AB32" s="3" t="str">
        <f>VLOOKUP(AA32,gr25.0,2,1)</f>
        <v>C+</v>
      </c>
      <c r="AC32" s="3">
        <f>VLOOKUP(AB32,gp,2,0)</f>
        <v>2.4</v>
      </c>
      <c r="AD32" s="5">
        <f>C32+F32+I32+L32+R32+U32+AA32</f>
        <v>104</v>
      </c>
      <c r="AE32" s="3">
        <f>ROUND(AVERAGE(E32,H32,K32,N32,T32,W32,AC32),2)</f>
        <v>1.83</v>
      </c>
      <c r="AF32" s="3" t="str">
        <f>IF(AND(E32&gt;=1.6,H32&gt;=1.6,K32&gt;=1.6,N32&gt;=1.6,T32&gt;=1.6,W32&gt;=1.6,AC32&gt;=1.6),"Good",IF(OR(E32=0,H32=0,K32=0,N32=0,T32=0,W32=0,AC32=0),"ABS","Poor"))</f>
        <v>Poor</v>
      </c>
      <c r="AG32" s="3">
        <f>IF(AF32="ABS",0,IF(AH32&gt;0,AJ32,MAX(goodrank)+AK32))</f>
        <v>16</v>
      </c>
      <c r="AH32" s="3">
        <f>IF(AF32="Good",AE32,0)</f>
        <v>0</v>
      </c>
      <c r="AI32" s="3">
        <f>IF(AF32="Poor",AE32,0)</f>
        <v>1.83</v>
      </c>
      <c r="AJ32" s="6">
        <f>IF(AH32=0,0,SUMPRODUCT((AH32&lt;=Good)/COUNTIF(Good,Good)))</f>
        <v>0</v>
      </c>
      <c r="AK32" s="6">
        <f>IF(AI32=0,0,SUMPRODUCT((AI32&lt;=Poor)/COUNTIF(Poor,Poor)))</f>
        <v>5</v>
      </c>
    </row>
    <row r="33" spans="1:37" x14ac:dyDescent="0.25">
      <c r="A33" s="3">
        <v>25</v>
      </c>
      <c r="B33" s="3" t="str">
        <f>VLOOKUP($A33,five,2,0)</f>
        <v>Garima Mahato</v>
      </c>
      <c r="C33" s="3">
        <v>33</v>
      </c>
      <c r="D33" s="3" t="str">
        <f>VLOOKUP(C33,gr50.0,2,1)</f>
        <v>B</v>
      </c>
      <c r="E33" s="3">
        <f>VLOOKUP(D33,gp,2,0)</f>
        <v>2.8</v>
      </c>
      <c r="F33" s="3">
        <v>20</v>
      </c>
      <c r="G33" s="3" t="str">
        <f>VLOOKUP(F33,gr50.0,2,1)</f>
        <v>C</v>
      </c>
      <c r="H33" s="3">
        <f>VLOOKUP(G33,gp,2,0)</f>
        <v>2</v>
      </c>
      <c r="I33" s="3">
        <v>8</v>
      </c>
      <c r="J33" s="3" t="str">
        <f>VLOOKUP(I33,gr50.0,2,1)</f>
        <v>E</v>
      </c>
      <c r="K33" s="3">
        <f>VLOOKUP(J33,gp,2,0)</f>
        <v>0.8</v>
      </c>
      <c r="L33" s="3">
        <v>10</v>
      </c>
      <c r="M33" s="3" t="str">
        <f>VLOOKUP(L33,gr25.0,2,1)</f>
        <v>C</v>
      </c>
      <c r="N33" s="3">
        <f>VLOOKUP(M33,gp,2,0)</f>
        <v>2</v>
      </c>
      <c r="O33" s="3">
        <v>11</v>
      </c>
      <c r="P33" s="3" t="str">
        <f>VLOOKUP(O33,gr25.0,2,1)</f>
        <v>C</v>
      </c>
      <c r="Q33" s="3">
        <f>VLOOKUP(P33,gp,2,0)</f>
        <v>2</v>
      </c>
      <c r="R33" s="3">
        <v>24</v>
      </c>
      <c r="S33" s="3" t="str">
        <f>VLOOKUP(R33,gr50.0,2,1)</f>
        <v>C</v>
      </c>
      <c r="T33" s="3">
        <f>VLOOKUP(S33,gp,2,0)</f>
        <v>2</v>
      </c>
      <c r="U33" s="3">
        <v>14</v>
      </c>
      <c r="V33" s="3" t="str">
        <f>VLOOKUP(U33,gr50.0,2,1)</f>
        <v>D</v>
      </c>
      <c r="W33" s="3">
        <f>VLOOKUP(V33,gp,2,0)</f>
        <v>1.2</v>
      </c>
      <c r="X33" s="3">
        <v>9</v>
      </c>
      <c r="Y33" s="3" t="str">
        <f>VLOOKUP(X33,gr25.0,2,1)</f>
        <v>D+</v>
      </c>
      <c r="Z33" s="3">
        <f>VLOOKUP(Y33,gp,2,0)</f>
        <v>1.6</v>
      </c>
      <c r="AA33" s="3">
        <v>7</v>
      </c>
      <c r="AB33" s="3" t="str">
        <f>VLOOKUP(AA33,gr25.0,2,1)</f>
        <v>D</v>
      </c>
      <c r="AC33" s="3">
        <f>VLOOKUP(AB33,gp,2,0)</f>
        <v>1.2</v>
      </c>
      <c r="AD33" s="5">
        <f>C33+F33+I33+L33+R33+U33+AA33</f>
        <v>116</v>
      </c>
      <c r="AE33" s="3">
        <f>ROUND(AVERAGE(E33,H33,K33,N33,T33,W33,AC33),2)</f>
        <v>1.71</v>
      </c>
      <c r="AF33" s="3" t="str">
        <f>IF(AND(E33&gt;=1.6,H33&gt;=1.6,K33&gt;=1.6,N33&gt;=1.6,T33&gt;=1.6,W33&gt;=1.6,AC33&gt;=1.6),"Good",IF(OR(E33=0,H33=0,K33=0,N33=0,T33=0,W33=0,AC33=0),"ABS","Poor"))</f>
        <v>Poor</v>
      </c>
      <c r="AG33" s="3">
        <f>IF(AF33="ABS",0,IF(AH33&gt;0,AJ33,MAX(goodrank)+AK33))</f>
        <v>17</v>
      </c>
      <c r="AH33" s="3">
        <f>IF(AF33="Good",AE33,0)</f>
        <v>0</v>
      </c>
      <c r="AI33" s="3">
        <f>IF(AF33="Poor",AE33,0)</f>
        <v>1.71</v>
      </c>
      <c r="AJ33" s="6">
        <f>IF(AH33=0,0,SUMPRODUCT((AH33&lt;=Good)/COUNTIF(Good,Good)))</f>
        <v>0</v>
      </c>
      <c r="AK33" s="6">
        <f>IF(AI33=0,0,SUMPRODUCT((AI33&lt;=Poor)/COUNTIF(Poor,Poor)))</f>
        <v>6</v>
      </c>
    </row>
    <row r="34" spans="1:37" x14ac:dyDescent="0.25">
      <c r="A34" s="3">
        <v>27</v>
      </c>
      <c r="B34" s="3" t="str">
        <f>VLOOKUP($A34,five,2,0)</f>
        <v>Krishna Mahato</v>
      </c>
      <c r="C34" s="3">
        <v>28</v>
      </c>
      <c r="D34" s="3" t="str">
        <f>VLOOKUP(C34,gr50.0,2,1)</f>
        <v>C+</v>
      </c>
      <c r="E34" s="3">
        <f>VLOOKUP(D34,gp,2,0)</f>
        <v>2.4</v>
      </c>
      <c r="F34" s="3">
        <v>14</v>
      </c>
      <c r="G34" s="3" t="str">
        <f>VLOOKUP(F34,gr50.0,2,1)</f>
        <v>D</v>
      </c>
      <c r="H34" s="3">
        <f>VLOOKUP(G34,gp,2,0)</f>
        <v>1.2</v>
      </c>
      <c r="I34" s="3">
        <v>10</v>
      </c>
      <c r="J34" s="3" t="str">
        <f>VLOOKUP(I34,gr50.0,2,1)</f>
        <v>D</v>
      </c>
      <c r="K34" s="3">
        <f>VLOOKUP(J34,gp,2,0)</f>
        <v>1.2</v>
      </c>
      <c r="L34" s="3">
        <v>10</v>
      </c>
      <c r="M34" s="3" t="str">
        <f>VLOOKUP(L34,gr25.0,2,1)</f>
        <v>C</v>
      </c>
      <c r="N34" s="3">
        <f>VLOOKUP(M34,gp,2,0)</f>
        <v>2</v>
      </c>
      <c r="O34" s="3">
        <v>10</v>
      </c>
      <c r="P34" s="3" t="str">
        <f>VLOOKUP(O34,gr25.0,2,1)</f>
        <v>C</v>
      </c>
      <c r="Q34" s="3">
        <f>VLOOKUP(P34,gp,2,0)</f>
        <v>2</v>
      </c>
      <c r="R34" s="3">
        <v>22</v>
      </c>
      <c r="S34" s="3" t="str">
        <f>VLOOKUP(R34,gr50.0,2,1)</f>
        <v>C</v>
      </c>
      <c r="T34" s="3">
        <f>VLOOKUP(S34,gp,2,0)</f>
        <v>2</v>
      </c>
      <c r="U34" s="3">
        <v>11</v>
      </c>
      <c r="V34" s="3" t="str">
        <f>VLOOKUP(U34,gr50.0,2,1)</f>
        <v>D</v>
      </c>
      <c r="W34" s="3">
        <f>VLOOKUP(V34,gp,2,0)</f>
        <v>1.2</v>
      </c>
      <c r="X34" s="3">
        <v>7</v>
      </c>
      <c r="Y34" s="3" t="str">
        <f>VLOOKUP(X34,gr25.0,2,1)</f>
        <v>D</v>
      </c>
      <c r="Z34" s="3">
        <f>VLOOKUP(Y34,gp,2,0)</f>
        <v>1.2</v>
      </c>
      <c r="AA34" s="3">
        <v>12</v>
      </c>
      <c r="AB34" s="3" t="str">
        <f>VLOOKUP(AA34,gr25.0,2,1)</f>
        <v>C</v>
      </c>
      <c r="AC34" s="3">
        <f>VLOOKUP(AB34,gp,2,0)</f>
        <v>2</v>
      </c>
      <c r="AD34" s="5">
        <f>C34+F34+I34+L34+R34+U34+AA34</f>
        <v>107</v>
      </c>
      <c r="AE34" s="3">
        <f>ROUND(AVERAGE(E34,H34,K34,N34,T34,W34,AC34),2)</f>
        <v>1.71</v>
      </c>
      <c r="AF34" s="3" t="str">
        <f>IF(AND(E34&gt;=1.6,H34&gt;=1.6,K34&gt;=1.6,N34&gt;=1.6,T34&gt;=1.6,W34&gt;=1.6,AC34&gt;=1.6),"Good",IF(OR(E34=0,H34=0,K34=0,N34=0,T34=0,W34=0,AC34=0),"ABS","Poor"))</f>
        <v>Poor</v>
      </c>
      <c r="AG34" s="3">
        <f>IF(AF34="ABS",0,IF(AH34&gt;0,AJ34,MAX(goodrank)+AK34))</f>
        <v>17</v>
      </c>
      <c r="AH34" s="3">
        <f>IF(AF34="Good",AE34,0)</f>
        <v>0</v>
      </c>
      <c r="AI34" s="3">
        <f>IF(AF34="Poor",AE34,0)</f>
        <v>1.71</v>
      </c>
      <c r="AJ34" s="6">
        <f>IF(AH34=0,0,SUMPRODUCT((AH34&lt;=Good)/COUNTIF(Good,Good)))</f>
        <v>0</v>
      </c>
      <c r="AK34" s="6">
        <f>IF(AI34=0,0,SUMPRODUCT((AI34&lt;=Poor)/COUNTIF(Poor,Poor)))</f>
        <v>6</v>
      </c>
    </row>
    <row r="35" spans="1:37" x14ac:dyDescent="0.25">
      <c r="A35" s="3">
        <v>29</v>
      </c>
      <c r="B35" s="3" t="str">
        <f>VLOOKUP($A35,five,2,0)</f>
        <v>Tamanna Mahato</v>
      </c>
      <c r="C35" s="3">
        <v>14</v>
      </c>
      <c r="D35" s="3" t="str">
        <f>VLOOKUP(C35,gr50.0,2,1)</f>
        <v>D</v>
      </c>
      <c r="E35" s="3">
        <f>VLOOKUP(D35,gp,2,0)</f>
        <v>1.2</v>
      </c>
      <c r="F35" s="3">
        <v>13</v>
      </c>
      <c r="G35" s="3" t="str">
        <f>VLOOKUP(F35,gr50.0,2,1)</f>
        <v>D</v>
      </c>
      <c r="H35" s="3">
        <f>VLOOKUP(G35,gp,2,0)</f>
        <v>1.2</v>
      </c>
      <c r="I35" s="3">
        <v>10</v>
      </c>
      <c r="J35" s="3" t="str">
        <f>VLOOKUP(I35,gr50.0,2,1)</f>
        <v>D</v>
      </c>
      <c r="K35" s="3">
        <f>VLOOKUP(J35,gp,2,0)</f>
        <v>1.2</v>
      </c>
      <c r="L35" s="3">
        <v>11</v>
      </c>
      <c r="M35" s="3" t="str">
        <f>VLOOKUP(L35,gr25.0,2,1)</f>
        <v>C</v>
      </c>
      <c r="N35" s="3">
        <f>VLOOKUP(M35,gp,2,0)</f>
        <v>2</v>
      </c>
      <c r="O35" s="3">
        <v>12</v>
      </c>
      <c r="P35" s="3" t="str">
        <f>VLOOKUP(O35,gr25.0,2,1)</f>
        <v>C</v>
      </c>
      <c r="Q35" s="3">
        <f>VLOOKUP(P35,gp,2,0)</f>
        <v>2</v>
      </c>
      <c r="R35" s="3">
        <v>2</v>
      </c>
      <c r="S35" s="3" t="str">
        <f>VLOOKUP(R35,gr50.0,2,1)</f>
        <v>E</v>
      </c>
      <c r="T35" s="3">
        <f>VLOOKUP(S35,gp,2,0)</f>
        <v>0.8</v>
      </c>
      <c r="U35" s="3">
        <v>15</v>
      </c>
      <c r="V35" s="3" t="str">
        <f>VLOOKUP(U35,gr50.0,2,1)</f>
        <v>D+</v>
      </c>
      <c r="W35" s="3">
        <f>VLOOKUP(V35,gp,2,0)</f>
        <v>1.6</v>
      </c>
      <c r="X35" s="3">
        <v>5</v>
      </c>
      <c r="Y35" s="3" t="str">
        <f>VLOOKUP(X35,gr25.0,2,1)</f>
        <v>D</v>
      </c>
      <c r="Z35" s="3">
        <f>VLOOKUP(Y35,gp,2,0)</f>
        <v>1.2</v>
      </c>
      <c r="AA35" s="3">
        <v>11</v>
      </c>
      <c r="AB35" s="3" t="str">
        <f>VLOOKUP(AA35,gr25.0,2,1)</f>
        <v>C</v>
      </c>
      <c r="AC35" s="3">
        <f>VLOOKUP(AB35,gp,2,0)</f>
        <v>2</v>
      </c>
      <c r="AD35" s="5">
        <f>C35+F35+I35+L35+R35+U35+AA35</f>
        <v>76</v>
      </c>
      <c r="AE35" s="3">
        <f>ROUND(AVERAGE(E35,H35,K35,N35,T35,W35,AC35),2)</f>
        <v>1.43</v>
      </c>
      <c r="AF35" s="3" t="str">
        <f>IF(AND(E35&gt;=1.6,H35&gt;=1.6,K35&gt;=1.6,N35&gt;=1.6,T35&gt;=1.6,W35&gt;=1.6,AC35&gt;=1.6),"Good",IF(OR(E35=0,H35=0,K35=0,N35=0,T35=0,W35=0,AC35=0),"ABS","Poor"))</f>
        <v>Poor</v>
      </c>
      <c r="AG35" s="3">
        <f>IF(AF35="ABS",0,IF(AH35&gt;0,AJ35,MAX(goodrank)+AK35))</f>
        <v>18</v>
      </c>
      <c r="AH35" s="3">
        <f>IF(AF35="Good",AE35,0)</f>
        <v>0</v>
      </c>
      <c r="AI35" s="3">
        <f>IF(AF35="Poor",AE35,0)</f>
        <v>1.43</v>
      </c>
      <c r="AJ35" s="6">
        <f>IF(AH35=0,0,SUMPRODUCT((AH35&lt;=Good)/COUNTIF(Good,Good)))</f>
        <v>0</v>
      </c>
      <c r="AK35" s="6">
        <f>IF(AI35=0,0,SUMPRODUCT((AI35&lt;=Poor)/COUNTIF(Poor,Poor)))</f>
        <v>7</v>
      </c>
    </row>
    <row r="36" spans="1:37" x14ac:dyDescent="0.25">
      <c r="A36" s="3">
        <v>13</v>
      </c>
      <c r="B36" s="3" t="str">
        <f>VLOOKUP($A36,five,2,0)</f>
        <v xml:space="preserve">Ritik Pd Gupta </v>
      </c>
      <c r="C36" s="3">
        <v>0</v>
      </c>
      <c r="D36" s="3" t="str">
        <f>VLOOKUP(C36,gr50.0,2,1)</f>
        <v>ABS</v>
      </c>
      <c r="E36" s="3">
        <f>VLOOKUP(D36,gp,2,0)</f>
        <v>0</v>
      </c>
      <c r="F36" s="3">
        <v>0</v>
      </c>
      <c r="G36" s="3" t="str">
        <f>VLOOKUP(F36,gr50.0,2,1)</f>
        <v>ABS</v>
      </c>
      <c r="H36" s="3">
        <f>VLOOKUP(G36,gp,2,0)</f>
        <v>0</v>
      </c>
      <c r="I36" s="3">
        <v>0</v>
      </c>
      <c r="J36" s="3" t="str">
        <f>VLOOKUP(I36,gr50.0,2,1)</f>
        <v>ABS</v>
      </c>
      <c r="K36" s="3">
        <f>VLOOKUP(J36,gp,2,0)</f>
        <v>0</v>
      </c>
      <c r="L36" s="3">
        <v>0</v>
      </c>
      <c r="M36" s="3" t="str">
        <f>VLOOKUP(L36,gr25.0,2,1)</f>
        <v>ABS</v>
      </c>
      <c r="N36" s="3">
        <f>VLOOKUP(M36,gp,2,0)</f>
        <v>0</v>
      </c>
      <c r="O36" s="3">
        <v>0</v>
      </c>
      <c r="P36" s="3" t="str">
        <f>VLOOKUP(O36,gr25.0,2,1)</f>
        <v>ABS</v>
      </c>
      <c r="Q36" s="3">
        <f>VLOOKUP(P36,gp,2,0)</f>
        <v>0</v>
      </c>
      <c r="R36" s="3">
        <v>0</v>
      </c>
      <c r="S36" s="3" t="str">
        <f>VLOOKUP(R36,gr50.0,2,1)</f>
        <v>ABS</v>
      </c>
      <c r="T36" s="3">
        <f>VLOOKUP(S36,gp,2,0)</f>
        <v>0</v>
      </c>
      <c r="U36" s="3">
        <v>0</v>
      </c>
      <c r="V36" s="3" t="str">
        <f>VLOOKUP(U36,gr50.0,2,1)</f>
        <v>ABS</v>
      </c>
      <c r="W36" s="3">
        <f>VLOOKUP(V36,gp,2,0)</f>
        <v>0</v>
      </c>
      <c r="X36" s="3">
        <v>0</v>
      </c>
      <c r="Y36" s="3" t="str">
        <f>VLOOKUP(X36,gr25.0,2,1)</f>
        <v>ABS</v>
      </c>
      <c r="Z36" s="3">
        <f>VLOOKUP(Y36,gp,2,0)</f>
        <v>0</v>
      </c>
      <c r="AA36" s="3">
        <v>0</v>
      </c>
      <c r="AB36" s="3" t="str">
        <f>VLOOKUP(AA36,gr25.0,2,1)</f>
        <v>ABS</v>
      </c>
      <c r="AC36" s="3">
        <f>VLOOKUP(AB36,gp,2,0)</f>
        <v>0</v>
      </c>
      <c r="AD36" s="5">
        <f>C36+F36+I36+L36+R36+U36+AA36</f>
        <v>0</v>
      </c>
      <c r="AE36" s="3">
        <f>ROUND(AVERAGE(E36,H36,K36,N36,T36,W36,AC36),2)</f>
        <v>0</v>
      </c>
      <c r="AF36" s="3" t="str">
        <f>IF(AND(E36&gt;=1.6,H36&gt;=1.6,K36&gt;=1.6,N36&gt;=1.6,T36&gt;=1.6,W36&gt;=1.6,AC36&gt;=1.6),"Good",IF(OR(E36=0,H36=0,K36=0,N36=0,T36=0,W36=0,AC36=0),"ABS","Poor"))</f>
        <v>ABS</v>
      </c>
      <c r="AG36" s="3">
        <f>IF(AF36="ABS",0,IF(AH36&gt;0,AJ36,MAX(goodrank)+AK36))</f>
        <v>0</v>
      </c>
      <c r="AH36" s="3">
        <f>IF(AF36="Good",AE36,0)</f>
        <v>0</v>
      </c>
      <c r="AI36" s="3">
        <f>IF(AF36="Poor",AE36,0)</f>
        <v>0</v>
      </c>
      <c r="AJ36" s="6">
        <f>IF(AH36=0,0,SUMPRODUCT((AH36&lt;=Good)/COUNTIF(Good,Good)))</f>
        <v>0</v>
      </c>
      <c r="AK36" s="6">
        <f>IF(AI36=0,0,SUMPRODUCT((AI36&lt;=Poor)/COUNTIF(Poor,Poor)))</f>
        <v>0</v>
      </c>
    </row>
    <row r="37" spans="1:37" x14ac:dyDescent="0.25">
      <c r="A37" s="3">
        <v>18</v>
      </c>
      <c r="B37" s="3" t="str">
        <f>VLOOKUP($A37,five,2,0)</f>
        <v>Arun Tamang</v>
      </c>
      <c r="C37" s="3">
        <v>0</v>
      </c>
      <c r="D37" s="3" t="str">
        <f>VLOOKUP(C37,gr50.0,2,1)</f>
        <v>ABS</v>
      </c>
      <c r="E37" s="3">
        <f>VLOOKUP(D37,gp,2,0)</f>
        <v>0</v>
      </c>
      <c r="F37" s="3">
        <v>0</v>
      </c>
      <c r="G37" s="3" t="str">
        <f>VLOOKUP(F37,gr50.0,2,1)</f>
        <v>ABS</v>
      </c>
      <c r="H37" s="3">
        <f>VLOOKUP(G37,gp,2,0)</f>
        <v>0</v>
      </c>
      <c r="I37" s="3">
        <v>0</v>
      </c>
      <c r="J37" s="3" t="str">
        <f>VLOOKUP(I37,gr50.0,2,1)</f>
        <v>ABS</v>
      </c>
      <c r="K37" s="3">
        <f>VLOOKUP(J37,gp,2,0)</f>
        <v>0</v>
      </c>
      <c r="L37" s="3">
        <v>0</v>
      </c>
      <c r="M37" s="3" t="str">
        <f>VLOOKUP(L37,gr25.0,2,1)</f>
        <v>ABS</v>
      </c>
      <c r="N37" s="3">
        <f>VLOOKUP(M37,gp,2,0)</f>
        <v>0</v>
      </c>
      <c r="O37" s="3">
        <v>0</v>
      </c>
      <c r="P37" s="3" t="str">
        <f>VLOOKUP(O37,gr25.0,2,1)</f>
        <v>ABS</v>
      </c>
      <c r="Q37" s="3">
        <f>VLOOKUP(P37,gp,2,0)</f>
        <v>0</v>
      </c>
      <c r="R37" s="3">
        <v>0</v>
      </c>
      <c r="S37" s="3" t="str">
        <f>VLOOKUP(R37,gr50.0,2,1)</f>
        <v>ABS</v>
      </c>
      <c r="T37" s="3">
        <f>VLOOKUP(S37,gp,2,0)</f>
        <v>0</v>
      </c>
      <c r="U37" s="3">
        <v>0</v>
      </c>
      <c r="V37" s="3" t="str">
        <f>VLOOKUP(U37,gr50.0,2,1)</f>
        <v>ABS</v>
      </c>
      <c r="W37" s="3">
        <f>VLOOKUP(V37,gp,2,0)</f>
        <v>0</v>
      </c>
      <c r="X37" s="3">
        <v>0</v>
      </c>
      <c r="Y37" s="3" t="str">
        <f>VLOOKUP(X37,gr25.0,2,1)</f>
        <v>ABS</v>
      </c>
      <c r="Z37" s="3">
        <f>VLOOKUP(Y37,gp,2,0)</f>
        <v>0</v>
      </c>
      <c r="AA37" s="3">
        <v>0</v>
      </c>
      <c r="AB37" s="3" t="str">
        <f>VLOOKUP(AA37,gr25.0,2,1)</f>
        <v>ABS</v>
      </c>
      <c r="AC37" s="3">
        <f>VLOOKUP(AB37,gp,2,0)</f>
        <v>0</v>
      </c>
      <c r="AD37" s="5">
        <f>C37+F37+I37+L37+R37+U37+AA37</f>
        <v>0</v>
      </c>
      <c r="AE37" s="3">
        <f>ROUND(AVERAGE(E37,H37,K37,N37,T37,W37,AC37),2)</f>
        <v>0</v>
      </c>
      <c r="AF37" s="3" t="str">
        <f>IF(AND(E37&gt;=1.6,H37&gt;=1.6,K37&gt;=1.6,N37&gt;=1.6,T37&gt;=1.6,W37&gt;=1.6,AC37&gt;=1.6),"Good",IF(OR(E37=0,H37=0,K37=0,N37=0,T37=0,W37=0,AC37=0),"ABS","Poor"))</f>
        <v>ABS</v>
      </c>
      <c r="AG37" s="3">
        <f>IF(AF37="ABS",0,IF(AH37&gt;0,AJ37,MAX(goodrank)+AK37))</f>
        <v>0</v>
      </c>
      <c r="AH37" s="3">
        <f>IF(AF37="Good",AE37,0)</f>
        <v>0</v>
      </c>
      <c r="AI37" s="3">
        <f>IF(AF37="Poor",AE37,0)</f>
        <v>0</v>
      </c>
      <c r="AJ37" s="6">
        <f>IF(AH37=0,0,SUMPRODUCT((AH37&lt;=Good)/COUNTIF(Good,Good)))</f>
        <v>0</v>
      </c>
      <c r="AK37" s="6">
        <f>IF(AI37=0,0,SUMPRODUCT((AI37&lt;=Poor)/COUNTIF(Poor,Poor)))</f>
        <v>0</v>
      </c>
    </row>
    <row r="38" spans="1:37" x14ac:dyDescent="0.25">
      <c r="A38" s="3">
        <v>23</v>
      </c>
      <c r="B38" s="3" t="str">
        <f>VLOOKUP($A38,five,2,0)</f>
        <v>Asmin Mahato</v>
      </c>
      <c r="C38" s="3">
        <v>0</v>
      </c>
      <c r="D38" s="3" t="str">
        <f>VLOOKUP(C38,gr50.0,2,1)</f>
        <v>ABS</v>
      </c>
      <c r="E38" s="3">
        <f>VLOOKUP(D38,gp,2,0)</f>
        <v>0</v>
      </c>
      <c r="F38" s="3">
        <v>0</v>
      </c>
      <c r="G38" s="3" t="str">
        <f>VLOOKUP(F38,gr50.0,2,1)</f>
        <v>ABS</v>
      </c>
      <c r="H38" s="3">
        <f>VLOOKUP(G38,gp,2,0)</f>
        <v>0</v>
      </c>
      <c r="I38" s="3">
        <v>0</v>
      </c>
      <c r="J38" s="3" t="str">
        <f>VLOOKUP(I38,gr50.0,2,1)</f>
        <v>ABS</v>
      </c>
      <c r="K38" s="3">
        <f>VLOOKUP(J38,gp,2,0)</f>
        <v>0</v>
      </c>
      <c r="L38" s="3">
        <v>0</v>
      </c>
      <c r="M38" s="3" t="str">
        <f>VLOOKUP(L38,gr25.0,2,1)</f>
        <v>ABS</v>
      </c>
      <c r="N38" s="3">
        <f>VLOOKUP(M38,gp,2,0)</f>
        <v>0</v>
      </c>
      <c r="O38" s="3">
        <v>0</v>
      </c>
      <c r="P38" s="3" t="str">
        <f>VLOOKUP(O38,gr25.0,2,1)</f>
        <v>ABS</v>
      </c>
      <c r="Q38" s="3">
        <f>VLOOKUP(P38,gp,2,0)</f>
        <v>0</v>
      </c>
      <c r="R38" s="3">
        <v>0</v>
      </c>
      <c r="S38" s="3" t="str">
        <f>VLOOKUP(R38,gr50.0,2,1)</f>
        <v>ABS</v>
      </c>
      <c r="T38" s="3">
        <f>VLOOKUP(S38,gp,2,0)</f>
        <v>0</v>
      </c>
      <c r="U38" s="3">
        <v>0</v>
      </c>
      <c r="V38" s="3" t="str">
        <f>VLOOKUP(U38,gr50.0,2,1)</f>
        <v>ABS</v>
      </c>
      <c r="W38" s="3">
        <f>VLOOKUP(V38,gp,2,0)</f>
        <v>0</v>
      </c>
      <c r="X38" s="3">
        <v>0</v>
      </c>
      <c r="Y38" s="3" t="str">
        <f>VLOOKUP(X38,gr25.0,2,1)</f>
        <v>ABS</v>
      </c>
      <c r="Z38" s="3">
        <f>VLOOKUP(Y38,gp,2,0)</f>
        <v>0</v>
      </c>
      <c r="AA38" s="3">
        <v>0</v>
      </c>
      <c r="AB38" s="3" t="str">
        <f>VLOOKUP(AA38,gr25.0,2,1)</f>
        <v>ABS</v>
      </c>
      <c r="AC38" s="3">
        <f>VLOOKUP(AB38,gp,2,0)</f>
        <v>0</v>
      </c>
      <c r="AD38" s="5">
        <f>C38+F38+I38+L38+R38+U38+AA38</f>
        <v>0</v>
      </c>
      <c r="AE38" s="3">
        <f>ROUND(AVERAGE(E38,H38,K38,N38,T38,W38,AC38),2)</f>
        <v>0</v>
      </c>
      <c r="AF38" s="3" t="str">
        <f>IF(AND(E38&gt;=1.6,H38&gt;=1.6,K38&gt;=1.6,N38&gt;=1.6,T38&gt;=1.6,W38&gt;=1.6,AC38&gt;=1.6),"Good",IF(OR(E38=0,H38=0,K38=0,N38=0,T38=0,W38=0,AC38=0),"ABS","Poor"))</f>
        <v>ABS</v>
      </c>
      <c r="AG38" s="3">
        <f>IF(AF38="ABS",0,IF(AH38&gt;0,AJ38,MAX(goodrank)+AK38))</f>
        <v>0</v>
      </c>
      <c r="AH38" s="3">
        <f>IF(AF38="Good",AE38,0)</f>
        <v>0</v>
      </c>
      <c r="AI38" s="3">
        <f>IF(AF38="Poor",AE38,0)</f>
        <v>0</v>
      </c>
      <c r="AJ38" s="6">
        <f>IF(AH38=0,0,SUMPRODUCT((AH38&lt;=Good)/COUNTIF(Good,Good)))</f>
        <v>0</v>
      </c>
      <c r="AK38" s="6">
        <f>IF(AI38=0,0,SUMPRODUCT((AI38&lt;=Poor)/COUNTIF(Poor,Poor)))</f>
        <v>0</v>
      </c>
    </row>
  </sheetData>
  <autoFilter ref="A9:AK9">
    <sortState ref="A10:AK38">
      <sortCondition descending="1" ref="AE9"/>
    </sortState>
  </autoFilter>
  <mergeCells count="41">
    <mergeCell ref="R6:T6"/>
    <mergeCell ref="U6:W6"/>
    <mergeCell ref="O6:Q6"/>
    <mergeCell ref="P7:P8"/>
    <mergeCell ref="Q7:Q8"/>
    <mergeCell ref="M7:M8"/>
    <mergeCell ref="C6:E6"/>
    <mergeCell ref="F6:H6"/>
    <mergeCell ref="I6:K6"/>
    <mergeCell ref="L6:N6"/>
    <mergeCell ref="D7:D8"/>
    <mergeCell ref="E7:E8"/>
    <mergeCell ref="G7:G8"/>
    <mergeCell ref="H7:H8"/>
    <mergeCell ref="J7:J8"/>
    <mergeCell ref="AI6:AI8"/>
    <mergeCell ref="AJ6:AJ8"/>
    <mergeCell ref="AK6:AK8"/>
    <mergeCell ref="AG6:AG8"/>
    <mergeCell ref="AC7:AC8"/>
    <mergeCell ref="AD6:AD7"/>
    <mergeCell ref="AE6:AE8"/>
    <mergeCell ref="AF6:AF8"/>
    <mergeCell ref="AH6:AH8"/>
    <mergeCell ref="AA6:AC6"/>
    <mergeCell ref="A6:A8"/>
    <mergeCell ref="A1:AG1"/>
    <mergeCell ref="A2:AG2"/>
    <mergeCell ref="A3:AG3"/>
    <mergeCell ref="A4:AG4"/>
    <mergeCell ref="X6:Z6"/>
    <mergeCell ref="Y7:Y8"/>
    <mergeCell ref="Z7:Z8"/>
    <mergeCell ref="B6:B8"/>
    <mergeCell ref="N7:N8"/>
    <mergeCell ref="S7:S8"/>
    <mergeCell ref="T7:T8"/>
    <mergeCell ref="V7:V8"/>
    <mergeCell ref="W7:W8"/>
    <mergeCell ref="AB7:AB8"/>
    <mergeCell ref="K7:K8"/>
  </mergeCells>
  <conditionalFormatting sqref="C10:AF38">
    <cfRule type="cellIs" dxfId="4" priority="1" operator="equal">
      <formula>0</formula>
    </cfRule>
    <cfRule type="cellIs" dxfId="3" priority="2" operator="equal">
      <formula>"good"</formula>
    </cfRule>
    <cfRule type="cellIs" dxfId="2" priority="3" operator="equal">
      <formula>"abs"</formula>
    </cfRule>
    <cfRule type="cellIs" dxfId="1" priority="4" operator="equal">
      <formula>"e"</formula>
    </cfRule>
    <cfRule type="cellIs" dxfId="0" priority="5" operator="equal">
      <formula>"d"</formula>
    </cfRule>
  </conditionalFormatting>
  <dataValidations count="1">
    <dataValidation type="whole" operator="lessThanOrEqual" allowBlank="1" showInputMessage="1" showErrorMessage="1" error="Greater than F.M." sqref="C10:C38 F10:F38 I10:I38 L10:L38 R10:R38 U10:U38 AA10:AA38 O10:O38 X10:X38">
      <formula1>C$8</formula1>
    </dataValidation>
  </dataValidations>
  <pageMargins left="0.35" right="0.35" top="0.25" bottom="0.25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gr25.0</vt:lpstr>
      <vt:lpstr>gr37.5</vt:lpstr>
      <vt:lpstr>gr40.0</vt:lpstr>
      <vt:lpstr>gr50.0</vt:lpstr>
      <vt:lpstr>ledger5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2020-12-28T07:52:44Z</dcterms:modified>
</cp:coreProperties>
</file>