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ledger'!$A$7:$AK$7</definedName>
    <definedName name="eight">'Name list'!$X$1:$Z$72</definedName>
    <definedName name="five">'Name list'!$M$1:$N$31</definedName>
    <definedName name="four">'Name list'!$J$1:$K$39</definedName>
    <definedName name="Good">'grade ledger'!$AH$8:$AH$44</definedName>
    <definedName name="goodrank">'grade ledger'!$AJ$8:$AJ$44</definedName>
    <definedName name="gp">'Letter grade'!$A$14:$B$23</definedName>
    <definedName name="gr10.0">'Letter grade'!$K$2:$L$11</definedName>
    <definedName name="gr100.0">'Letter grade'!$A$2:$B$11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ledger4">'grade ledger'!$A$4:$AG$44</definedName>
    <definedName name="nine">'Name list'!$AB$1:$AD$109</definedName>
    <definedName name="Nineas">'Name list'!$AJ$1:$AK$14</definedName>
    <definedName name="one">'Name list'!$A$1:$B$21</definedName>
    <definedName name="Poor">'grade ledger'!$AI$8:$AI$44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AD25" i="29" l="1"/>
  <c r="AD20" i="29"/>
  <c r="AD38" i="29"/>
  <c r="AD30" i="29"/>
  <c r="AD41" i="29"/>
  <c r="AD40" i="29"/>
  <c r="AD17" i="29"/>
  <c r="AD37" i="29"/>
  <c r="AD24" i="29"/>
  <c r="AD42" i="29"/>
  <c r="AD19" i="29"/>
  <c r="AD36" i="29"/>
  <c r="AD29" i="29"/>
  <c r="AD9" i="29"/>
  <c r="AD34" i="29"/>
  <c r="AD10" i="29"/>
  <c r="AD27" i="29"/>
  <c r="AD22" i="29"/>
  <c r="AD14" i="29"/>
  <c r="AD26" i="29"/>
  <c r="AD13" i="29"/>
  <c r="AD35" i="29"/>
  <c r="AD23" i="29"/>
  <c r="AD33" i="29"/>
  <c r="AD39" i="29"/>
  <c r="AD32" i="29"/>
  <c r="AD21" i="29"/>
  <c r="AD28" i="29"/>
  <c r="AD16" i="29"/>
  <c r="AD15" i="29"/>
  <c r="AD31" i="29"/>
  <c r="AD44" i="29"/>
  <c r="AD12" i="29"/>
  <c r="AD18" i="29"/>
  <c r="AD11" i="29"/>
  <c r="AD43" i="29"/>
  <c r="AD8" i="29"/>
  <c r="AD6" i="29"/>
  <c r="Y43" i="29" l="1"/>
  <c r="Z43" i="29" s="1"/>
  <c r="Y11" i="29"/>
  <c r="Z11" i="29" s="1"/>
  <c r="Y18" i="29"/>
  <c r="Z18" i="29" s="1"/>
  <c r="Y12" i="29"/>
  <c r="Z12" i="29" s="1"/>
  <c r="Y44" i="29"/>
  <c r="Z44" i="29" s="1"/>
  <c r="Y31" i="29"/>
  <c r="Z31" i="29" s="1"/>
  <c r="Y15" i="29"/>
  <c r="Z15" i="29" s="1"/>
  <c r="Y16" i="29"/>
  <c r="Z16" i="29" s="1"/>
  <c r="Y28" i="29"/>
  <c r="Z28" i="29" s="1"/>
  <c r="Y21" i="29"/>
  <c r="Z21" i="29" s="1"/>
  <c r="Y32" i="29"/>
  <c r="Z32" i="29" s="1"/>
  <c r="Y39" i="29"/>
  <c r="Z39" i="29" s="1"/>
  <c r="Y33" i="29"/>
  <c r="Z33" i="29" s="1"/>
  <c r="Y23" i="29"/>
  <c r="Z23" i="29" s="1"/>
  <c r="Y35" i="29"/>
  <c r="Z35" i="29" s="1"/>
  <c r="Y13" i="29"/>
  <c r="Z13" i="29" s="1"/>
  <c r="Y26" i="29"/>
  <c r="Z26" i="29" s="1"/>
  <c r="Y14" i="29"/>
  <c r="Z14" i="29" s="1"/>
  <c r="Y22" i="29"/>
  <c r="Z22" i="29" s="1"/>
  <c r="Y27" i="29"/>
  <c r="Z27" i="29" s="1"/>
  <c r="Y10" i="29"/>
  <c r="Z10" i="29" s="1"/>
  <c r="Y34" i="29"/>
  <c r="Z34" i="29" s="1"/>
  <c r="Y9" i="29"/>
  <c r="Z9" i="29" s="1"/>
  <c r="Y29" i="29"/>
  <c r="Z29" i="29" s="1"/>
  <c r="Y36" i="29"/>
  <c r="Z36" i="29" s="1"/>
  <c r="Y19" i="29"/>
  <c r="Z19" i="29" s="1"/>
  <c r="Y42" i="29"/>
  <c r="Z42" i="29" s="1"/>
  <c r="Y24" i="29"/>
  <c r="Z24" i="29" s="1"/>
  <c r="Y37" i="29"/>
  <c r="Z37" i="29" s="1"/>
  <c r="Y17" i="29"/>
  <c r="Z17" i="29" s="1"/>
  <c r="Y40" i="29"/>
  <c r="Z40" i="29" s="1"/>
  <c r="Y41" i="29"/>
  <c r="Z41" i="29" s="1"/>
  <c r="Y30" i="29"/>
  <c r="Z30" i="29" s="1"/>
  <c r="Y38" i="29"/>
  <c r="Z38" i="29" s="1"/>
  <c r="Y20" i="29"/>
  <c r="Z20" i="29" s="1"/>
  <c r="Y25" i="29"/>
  <c r="Z25" i="29" s="1"/>
  <c r="Y8" i="29"/>
  <c r="Z8" i="29" s="1"/>
  <c r="M43" i="29" l="1"/>
  <c r="M11" i="29"/>
  <c r="M18" i="29"/>
  <c r="M12" i="29"/>
  <c r="M44" i="29"/>
  <c r="M31" i="29"/>
  <c r="M15" i="29"/>
  <c r="M16" i="29"/>
  <c r="M28" i="29"/>
  <c r="M21" i="29"/>
  <c r="M32" i="29"/>
  <c r="M39" i="29"/>
  <c r="M33" i="29"/>
  <c r="M23" i="29"/>
  <c r="M35" i="29"/>
  <c r="M13" i="29"/>
  <c r="M26" i="29"/>
  <c r="M14" i="29"/>
  <c r="M22" i="29"/>
  <c r="M27" i="29"/>
  <c r="M10" i="29"/>
  <c r="M34" i="29"/>
  <c r="M9" i="29"/>
  <c r="M29" i="29"/>
  <c r="M36" i="29"/>
  <c r="M19" i="29"/>
  <c r="M42" i="29"/>
  <c r="M24" i="29"/>
  <c r="M37" i="29"/>
  <c r="M17" i="29"/>
  <c r="M40" i="29"/>
  <c r="M41" i="29"/>
  <c r="M30" i="29"/>
  <c r="M38" i="29"/>
  <c r="M20" i="29"/>
  <c r="M25" i="29"/>
  <c r="N25" i="29" s="1"/>
  <c r="P43" i="29"/>
  <c r="Q43" i="29" s="1"/>
  <c r="P11" i="29"/>
  <c r="Q11" i="29" s="1"/>
  <c r="P18" i="29"/>
  <c r="Q18" i="29" s="1"/>
  <c r="P12" i="29"/>
  <c r="Q12" i="29" s="1"/>
  <c r="P44" i="29"/>
  <c r="Q44" i="29" s="1"/>
  <c r="P31" i="29"/>
  <c r="Q31" i="29" s="1"/>
  <c r="P15" i="29"/>
  <c r="Q15" i="29" s="1"/>
  <c r="P16" i="29"/>
  <c r="Q16" i="29" s="1"/>
  <c r="P28" i="29"/>
  <c r="Q28" i="29" s="1"/>
  <c r="P21" i="29"/>
  <c r="Q21" i="29" s="1"/>
  <c r="P32" i="29"/>
  <c r="Q32" i="29" s="1"/>
  <c r="P39" i="29"/>
  <c r="Q39" i="29" s="1"/>
  <c r="P33" i="29"/>
  <c r="Q33" i="29" s="1"/>
  <c r="P23" i="29"/>
  <c r="Q23" i="29" s="1"/>
  <c r="P35" i="29"/>
  <c r="Q35" i="29" s="1"/>
  <c r="P13" i="29"/>
  <c r="Q13" i="29" s="1"/>
  <c r="P26" i="29"/>
  <c r="Q26" i="29" s="1"/>
  <c r="P14" i="29"/>
  <c r="Q14" i="29" s="1"/>
  <c r="P22" i="29"/>
  <c r="Q22" i="29" s="1"/>
  <c r="P27" i="29"/>
  <c r="Q27" i="29" s="1"/>
  <c r="P10" i="29"/>
  <c r="Q10" i="29" s="1"/>
  <c r="P34" i="29"/>
  <c r="Q34" i="29" s="1"/>
  <c r="P9" i="29"/>
  <c r="Q9" i="29" s="1"/>
  <c r="P29" i="29"/>
  <c r="Q29" i="29" s="1"/>
  <c r="P36" i="29"/>
  <c r="Q36" i="29" s="1"/>
  <c r="P19" i="29"/>
  <c r="Q19" i="29" s="1"/>
  <c r="P42" i="29"/>
  <c r="Q42" i="29" s="1"/>
  <c r="P24" i="29"/>
  <c r="Q24" i="29" s="1"/>
  <c r="P37" i="29"/>
  <c r="Q37" i="29" s="1"/>
  <c r="P17" i="29"/>
  <c r="Q17" i="29" s="1"/>
  <c r="P40" i="29"/>
  <c r="Q40" i="29" s="1"/>
  <c r="P41" i="29"/>
  <c r="Q41" i="29" s="1"/>
  <c r="P30" i="29"/>
  <c r="Q30" i="29" s="1"/>
  <c r="P38" i="29"/>
  <c r="Q38" i="29" s="1"/>
  <c r="P20" i="29"/>
  <c r="Q20" i="29" s="1"/>
  <c r="P25" i="29"/>
  <c r="Q25" i="29" s="1"/>
  <c r="P8" i="29"/>
  <c r="Q8" i="29" s="1"/>
  <c r="M8" i="29"/>
  <c r="D25" i="29"/>
  <c r="E25" i="29" s="1"/>
  <c r="G25" i="29"/>
  <c r="H25" i="29" s="1"/>
  <c r="J25" i="29"/>
  <c r="K25" i="29" s="1"/>
  <c r="S25" i="29"/>
  <c r="T25" i="29" s="1"/>
  <c r="V25" i="29"/>
  <c r="W25" i="29" s="1"/>
  <c r="AB25" i="29"/>
  <c r="AC25" i="29" s="1"/>
  <c r="B25" i="29"/>
  <c r="AE25" i="29" l="1"/>
  <c r="AF25" i="29"/>
  <c r="AG25" i="29" s="1"/>
  <c r="AI25" i="29" l="1"/>
  <c r="AK25" i="29" s="1"/>
  <c r="AH25" i="29"/>
  <c r="AJ25" i="29" s="1"/>
  <c r="B43" i="29"/>
  <c r="B11" i="29"/>
  <c r="B18" i="29"/>
  <c r="B12" i="29"/>
  <c r="B44" i="29"/>
  <c r="B31" i="29"/>
  <c r="B15" i="29"/>
  <c r="B16" i="29"/>
  <c r="B28" i="29"/>
  <c r="B21" i="29"/>
  <c r="B32" i="29"/>
  <c r="B39" i="29"/>
  <c r="B33" i="29"/>
  <c r="B23" i="29"/>
  <c r="B35" i="29"/>
  <c r="B13" i="29"/>
  <c r="B26" i="29"/>
  <c r="B14" i="29"/>
  <c r="B22" i="29"/>
  <c r="B27" i="29"/>
  <c r="B10" i="29"/>
  <c r="B34" i="29"/>
  <c r="B9" i="29"/>
  <c r="B29" i="29"/>
  <c r="B36" i="29"/>
  <c r="B19" i="29"/>
  <c r="B42" i="29"/>
  <c r="B24" i="29"/>
  <c r="B37" i="29"/>
  <c r="B17" i="29"/>
  <c r="B40" i="29"/>
  <c r="B41" i="29"/>
  <c r="B30" i="29"/>
  <c r="B38" i="29"/>
  <c r="B20" i="29"/>
  <c r="D37" i="29"/>
  <c r="E37" i="29" s="1"/>
  <c r="G37" i="29"/>
  <c r="H37" i="29" s="1"/>
  <c r="J37" i="29"/>
  <c r="K37" i="29" s="1"/>
  <c r="N37" i="29"/>
  <c r="S37" i="29"/>
  <c r="T37" i="29" s="1"/>
  <c r="V37" i="29"/>
  <c r="W37" i="29" s="1"/>
  <c r="AB37" i="29"/>
  <c r="AC37" i="29" s="1"/>
  <c r="D17" i="29"/>
  <c r="E17" i="29" s="1"/>
  <c r="G17" i="29"/>
  <c r="H17" i="29" s="1"/>
  <c r="J17" i="29"/>
  <c r="K17" i="29" s="1"/>
  <c r="N17" i="29"/>
  <c r="S17" i="29"/>
  <c r="T17" i="29" s="1"/>
  <c r="V17" i="29"/>
  <c r="W17" i="29" s="1"/>
  <c r="AB17" i="29"/>
  <c r="AC17" i="29" s="1"/>
  <c r="D40" i="29"/>
  <c r="E40" i="29" s="1"/>
  <c r="G40" i="29"/>
  <c r="H40" i="29" s="1"/>
  <c r="J40" i="29"/>
  <c r="K40" i="29" s="1"/>
  <c r="N40" i="29"/>
  <c r="S40" i="29"/>
  <c r="T40" i="29" s="1"/>
  <c r="V40" i="29"/>
  <c r="W40" i="29" s="1"/>
  <c r="AB40" i="29"/>
  <c r="AC40" i="29" s="1"/>
  <c r="D41" i="29"/>
  <c r="E41" i="29" s="1"/>
  <c r="G41" i="29"/>
  <c r="H41" i="29" s="1"/>
  <c r="J41" i="29"/>
  <c r="K41" i="29" s="1"/>
  <c r="N41" i="29"/>
  <c r="S41" i="29"/>
  <c r="T41" i="29" s="1"/>
  <c r="V41" i="29"/>
  <c r="W41" i="29" s="1"/>
  <c r="AB41" i="29"/>
  <c r="AC41" i="29" s="1"/>
  <c r="D30" i="29"/>
  <c r="E30" i="29" s="1"/>
  <c r="G30" i="29"/>
  <c r="H30" i="29" s="1"/>
  <c r="J30" i="29"/>
  <c r="K30" i="29" s="1"/>
  <c r="N30" i="29"/>
  <c r="S30" i="29"/>
  <c r="T30" i="29" s="1"/>
  <c r="V30" i="29"/>
  <c r="W30" i="29" s="1"/>
  <c r="AB30" i="29"/>
  <c r="AC30" i="29" s="1"/>
  <c r="D38" i="29"/>
  <c r="E38" i="29" s="1"/>
  <c r="G38" i="29"/>
  <c r="H38" i="29" s="1"/>
  <c r="J38" i="29"/>
  <c r="K38" i="29" s="1"/>
  <c r="N38" i="29"/>
  <c r="S38" i="29"/>
  <c r="T38" i="29" s="1"/>
  <c r="V38" i="29"/>
  <c r="W38" i="29" s="1"/>
  <c r="AB38" i="29"/>
  <c r="AC38" i="29" s="1"/>
  <c r="D20" i="29"/>
  <c r="E20" i="29" s="1"/>
  <c r="G20" i="29"/>
  <c r="H20" i="29" s="1"/>
  <c r="J20" i="29"/>
  <c r="K20" i="29" s="1"/>
  <c r="N20" i="29"/>
  <c r="S20" i="29"/>
  <c r="T20" i="29" s="1"/>
  <c r="V20" i="29"/>
  <c r="W20" i="29" s="1"/>
  <c r="AB20" i="29"/>
  <c r="AC20" i="29" s="1"/>
  <c r="B8" i="29"/>
  <c r="AF38" i="29" l="1"/>
  <c r="AE38" i="29"/>
  <c r="AF17" i="29"/>
  <c r="AE17" i="29"/>
  <c r="AF20" i="29"/>
  <c r="AE20" i="29"/>
  <c r="AF40" i="29"/>
  <c r="AE40" i="29"/>
  <c r="AE41" i="29"/>
  <c r="AF41" i="29"/>
  <c r="AF30" i="29"/>
  <c r="AH30" i="29" s="1"/>
  <c r="AJ30" i="29" s="1"/>
  <c r="AE30" i="29"/>
  <c r="AF37" i="29"/>
  <c r="AH37" i="29" s="1"/>
  <c r="AJ37" i="29" s="1"/>
  <c r="AE37" i="29"/>
  <c r="K3" i="26"/>
  <c r="K4" i="26"/>
  <c r="K5" i="26"/>
  <c r="K6" i="26"/>
  <c r="K7" i="26"/>
  <c r="K8" i="26"/>
  <c r="K9" i="26"/>
  <c r="K10" i="26"/>
  <c r="K11" i="26"/>
  <c r="K2" i="26"/>
  <c r="D22" i="29"/>
  <c r="E22" i="29" s="1"/>
  <c r="G22" i="29"/>
  <c r="H22" i="29" s="1"/>
  <c r="J22" i="29"/>
  <c r="K22" i="29" s="1"/>
  <c r="N22" i="29"/>
  <c r="S22" i="29"/>
  <c r="T22" i="29" s="1"/>
  <c r="V22" i="29"/>
  <c r="W22" i="29" s="1"/>
  <c r="AB22" i="29"/>
  <c r="AC22" i="29" s="1"/>
  <c r="D27" i="29"/>
  <c r="E27" i="29" s="1"/>
  <c r="G27" i="29"/>
  <c r="H27" i="29" s="1"/>
  <c r="J27" i="29"/>
  <c r="K27" i="29" s="1"/>
  <c r="N27" i="29"/>
  <c r="S27" i="29"/>
  <c r="T27" i="29" s="1"/>
  <c r="V27" i="29"/>
  <c r="W27" i="29" s="1"/>
  <c r="AB27" i="29"/>
  <c r="AC27" i="29" s="1"/>
  <c r="D10" i="29"/>
  <c r="E10" i="29" s="1"/>
  <c r="G10" i="29"/>
  <c r="H10" i="29" s="1"/>
  <c r="J10" i="29"/>
  <c r="K10" i="29" s="1"/>
  <c r="N10" i="29"/>
  <c r="S10" i="29"/>
  <c r="T10" i="29" s="1"/>
  <c r="V10" i="29"/>
  <c r="W10" i="29" s="1"/>
  <c r="AB10" i="29"/>
  <c r="AC10" i="29" s="1"/>
  <c r="D34" i="29"/>
  <c r="E34" i="29" s="1"/>
  <c r="G34" i="29"/>
  <c r="H34" i="29" s="1"/>
  <c r="J34" i="29"/>
  <c r="K34" i="29" s="1"/>
  <c r="N34" i="29"/>
  <c r="S34" i="29"/>
  <c r="T34" i="29" s="1"/>
  <c r="V34" i="29"/>
  <c r="W34" i="29" s="1"/>
  <c r="AB34" i="29"/>
  <c r="AC34" i="29" s="1"/>
  <c r="D9" i="29"/>
  <c r="E9" i="29" s="1"/>
  <c r="G9" i="29"/>
  <c r="H9" i="29" s="1"/>
  <c r="J9" i="29"/>
  <c r="K9" i="29" s="1"/>
  <c r="N9" i="29"/>
  <c r="S9" i="29"/>
  <c r="T9" i="29" s="1"/>
  <c r="V9" i="29"/>
  <c r="W9" i="29" s="1"/>
  <c r="AB9" i="29"/>
  <c r="AC9" i="29" s="1"/>
  <c r="D29" i="29"/>
  <c r="E29" i="29" s="1"/>
  <c r="G29" i="29"/>
  <c r="H29" i="29" s="1"/>
  <c r="J29" i="29"/>
  <c r="K29" i="29" s="1"/>
  <c r="N29" i="29"/>
  <c r="S29" i="29"/>
  <c r="T29" i="29" s="1"/>
  <c r="V29" i="29"/>
  <c r="W29" i="29" s="1"/>
  <c r="AB29" i="29"/>
  <c r="AC29" i="29" s="1"/>
  <c r="D36" i="29"/>
  <c r="E36" i="29" s="1"/>
  <c r="G36" i="29"/>
  <c r="H36" i="29" s="1"/>
  <c r="J36" i="29"/>
  <c r="K36" i="29" s="1"/>
  <c r="N36" i="29"/>
  <c r="S36" i="29"/>
  <c r="T36" i="29" s="1"/>
  <c r="V36" i="29"/>
  <c r="W36" i="29" s="1"/>
  <c r="AB36" i="29"/>
  <c r="AC36" i="29" s="1"/>
  <c r="D19" i="29"/>
  <c r="E19" i="29" s="1"/>
  <c r="G19" i="29"/>
  <c r="H19" i="29" s="1"/>
  <c r="J19" i="29"/>
  <c r="K19" i="29" s="1"/>
  <c r="N19" i="29"/>
  <c r="S19" i="29"/>
  <c r="T19" i="29" s="1"/>
  <c r="V19" i="29"/>
  <c r="W19" i="29" s="1"/>
  <c r="AB19" i="29"/>
  <c r="AC19" i="29" s="1"/>
  <c r="D42" i="29"/>
  <c r="E42" i="29" s="1"/>
  <c r="G42" i="29"/>
  <c r="H42" i="29" s="1"/>
  <c r="J42" i="29"/>
  <c r="K42" i="29" s="1"/>
  <c r="N42" i="29"/>
  <c r="S42" i="29"/>
  <c r="T42" i="29" s="1"/>
  <c r="V42" i="29"/>
  <c r="W42" i="29" s="1"/>
  <c r="AB42" i="29"/>
  <c r="AC42" i="29" s="1"/>
  <c r="D24" i="29"/>
  <c r="E24" i="29" s="1"/>
  <c r="G24" i="29"/>
  <c r="H24" i="29" s="1"/>
  <c r="J24" i="29"/>
  <c r="K24" i="29" s="1"/>
  <c r="N24" i="29"/>
  <c r="S24" i="29"/>
  <c r="T24" i="29" s="1"/>
  <c r="V24" i="29"/>
  <c r="W24" i="29" s="1"/>
  <c r="AB24" i="29"/>
  <c r="AC24" i="29" s="1"/>
  <c r="AF10" i="29" l="1"/>
  <c r="AE10" i="29"/>
  <c r="AF19" i="29"/>
  <c r="AE19" i="29"/>
  <c r="AF34" i="29"/>
  <c r="AE34" i="29"/>
  <c r="AF22" i="29"/>
  <c r="AE22" i="29"/>
  <c r="AF42" i="29"/>
  <c r="AE42" i="29"/>
  <c r="AF9" i="29"/>
  <c r="AE9" i="29"/>
  <c r="AE24" i="29"/>
  <c r="AF24" i="29"/>
  <c r="AE29" i="29"/>
  <c r="AF29" i="29"/>
  <c r="AE27" i="29"/>
  <c r="AF27" i="29"/>
  <c r="AF36" i="29"/>
  <c r="AE36" i="29"/>
  <c r="AI40" i="29"/>
  <c r="AI30" i="29"/>
  <c r="AH40" i="29"/>
  <c r="AJ40" i="29" s="1"/>
  <c r="AI37" i="29"/>
  <c r="AI20" i="29"/>
  <c r="AH20" i="29"/>
  <c r="AJ20" i="29" s="1"/>
  <c r="AH41" i="29"/>
  <c r="AJ41" i="29" s="1"/>
  <c r="AI41" i="29"/>
  <c r="AH17" i="29"/>
  <c r="AJ17" i="29" s="1"/>
  <c r="AI17" i="29"/>
  <c r="AH38" i="29"/>
  <c r="AJ38" i="29" s="1"/>
  <c r="AI38" i="29"/>
  <c r="G43" i="29"/>
  <c r="H43" i="29" s="1"/>
  <c r="G11" i="29"/>
  <c r="H11" i="29" s="1"/>
  <c r="G18" i="29"/>
  <c r="H18" i="29" s="1"/>
  <c r="G12" i="29"/>
  <c r="H12" i="29" s="1"/>
  <c r="G44" i="29"/>
  <c r="H44" i="29" s="1"/>
  <c r="G31" i="29"/>
  <c r="H31" i="29" s="1"/>
  <c r="G15" i="29"/>
  <c r="H15" i="29" s="1"/>
  <c r="G16" i="29"/>
  <c r="H16" i="29" s="1"/>
  <c r="G28" i="29"/>
  <c r="H28" i="29" s="1"/>
  <c r="G21" i="29"/>
  <c r="H21" i="29" s="1"/>
  <c r="G32" i="29"/>
  <c r="H32" i="29" s="1"/>
  <c r="G39" i="29"/>
  <c r="H39" i="29" s="1"/>
  <c r="G33" i="29"/>
  <c r="H33" i="29" s="1"/>
  <c r="G23" i="29"/>
  <c r="H23" i="29" s="1"/>
  <c r="G35" i="29"/>
  <c r="H35" i="29" s="1"/>
  <c r="G13" i="29"/>
  <c r="H13" i="29" s="1"/>
  <c r="G26" i="29"/>
  <c r="H26" i="29" s="1"/>
  <c r="G14" i="29"/>
  <c r="H14" i="29" s="1"/>
  <c r="J43" i="29"/>
  <c r="K43" i="29" s="1"/>
  <c r="J11" i="29"/>
  <c r="K11" i="29" s="1"/>
  <c r="J18" i="29"/>
  <c r="K18" i="29" s="1"/>
  <c r="J12" i="29"/>
  <c r="K12" i="29" s="1"/>
  <c r="J44" i="29"/>
  <c r="K44" i="29" s="1"/>
  <c r="J31" i="29"/>
  <c r="K31" i="29" s="1"/>
  <c r="J15" i="29"/>
  <c r="K15" i="29" s="1"/>
  <c r="J16" i="29"/>
  <c r="K16" i="29" s="1"/>
  <c r="J28" i="29"/>
  <c r="K28" i="29" s="1"/>
  <c r="J21" i="29"/>
  <c r="K21" i="29" s="1"/>
  <c r="J32" i="29"/>
  <c r="K32" i="29" s="1"/>
  <c r="J39" i="29"/>
  <c r="K39" i="29" s="1"/>
  <c r="J33" i="29"/>
  <c r="K33" i="29" s="1"/>
  <c r="J23" i="29"/>
  <c r="K23" i="29" s="1"/>
  <c r="J35" i="29"/>
  <c r="K35" i="29" s="1"/>
  <c r="J13" i="29"/>
  <c r="K13" i="29" s="1"/>
  <c r="J26" i="29"/>
  <c r="K26" i="29" s="1"/>
  <c r="J14" i="29"/>
  <c r="K14" i="29" s="1"/>
  <c r="N43" i="29"/>
  <c r="N11" i="29"/>
  <c r="N18" i="29"/>
  <c r="N12" i="29"/>
  <c r="N44" i="29"/>
  <c r="N31" i="29"/>
  <c r="N15" i="29"/>
  <c r="N16" i="29"/>
  <c r="N28" i="29"/>
  <c r="N21" i="29"/>
  <c r="N32" i="29"/>
  <c r="N39" i="29"/>
  <c r="N33" i="29"/>
  <c r="N23" i="29"/>
  <c r="N35" i="29"/>
  <c r="N13" i="29"/>
  <c r="N26" i="29"/>
  <c r="N14" i="29"/>
  <c r="S43" i="29"/>
  <c r="T43" i="29" s="1"/>
  <c r="S11" i="29"/>
  <c r="T11" i="29" s="1"/>
  <c r="S18" i="29"/>
  <c r="T18" i="29" s="1"/>
  <c r="S12" i="29"/>
  <c r="T12" i="29" s="1"/>
  <c r="S44" i="29"/>
  <c r="T44" i="29" s="1"/>
  <c r="S31" i="29"/>
  <c r="T31" i="29" s="1"/>
  <c r="S15" i="29"/>
  <c r="T15" i="29" s="1"/>
  <c r="S16" i="29"/>
  <c r="T16" i="29" s="1"/>
  <c r="S28" i="29"/>
  <c r="T28" i="29" s="1"/>
  <c r="S21" i="29"/>
  <c r="T21" i="29" s="1"/>
  <c r="S32" i="29"/>
  <c r="T32" i="29" s="1"/>
  <c r="S39" i="29"/>
  <c r="T39" i="29" s="1"/>
  <c r="S33" i="29"/>
  <c r="T33" i="29" s="1"/>
  <c r="S23" i="29"/>
  <c r="T23" i="29" s="1"/>
  <c r="S35" i="29"/>
  <c r="T35" i="29" s="1"/>
  <c r="S13" i="29"/>
  <c r="T13" i="29" s="1"/>
  <c r="S26" i="29"/>
  <c r="T26" i="29" s="1"/>
  <c r="S14" i="29"/>
  <c r="T14" i="29" s="1"/>
  <c r="V43" i="29"/>
  <c r="W43" i="29" s="1"/>
  <c r="V11" i="29"/>
  <c r="W11" i="29" s="1"/>
  <c r="V18" i="29"/>
  <c r="W18" i="29" s="1"/>
  <c r="V12" i="29"/>
  <c r="W12" i="29" s="1"/>
  <c r="V44" i="29"/>
  <c r="W44" i="29" s="1"/>
  <c r="V31" i="29"/>
  <c r="W31" i="29" s="1"/>
  <c r="V15" i="29"/>
  <c r="W15" i="29" s="1"/>
  <c r="V16" i="29"/>
  <c r="W16" i="29" s="1"/>
  <c r="V28" i="29"/>
  <c r="W28" i="29" s="1"/>
  <c r="V21" i="29"/>
  <c r="W21" i="29" s="1"/>
  <c r="V32" i="29"/>
  <c r="W32" i="29" s="1"/>
  <c r="V39" i="29"/>
  <c r="W39" i="29" s="1"/>
  <c r="V33" i="29"/>
  <c r="W33" i="29" s="1"/>
  <c r="V23" i="29"/>
  <c r="W23" i="29" s="1"/>
  <c r="V35" i="29"/>
  <c r="W35" i="29" s="1"/>
  <c r="V13" i="29"/>
  <c r="W13" i="29" s="1"/>
  <c r="V26" i="29"/>
  <c r="W26" i="29" s="1"/>
  <c r="V14" i="29"/>
  <c r="W14" i="29" s="1"/>
  <c r="AB43" i="29"/>
  <c r="AC43" i="29" s="1"/>
  <c r="AB11" i="29"/>
  <c r="AC11" i="29" s="1"/>
  <c r="AB18" i="29"/>
  <c r="AC18" i="29" s="1"/>
  <c r="AB12" i="29"/>
  <c r="AC12" i="29" s="1"/>
  <c r="AB44" i="29"/>
  <c r="AC44" i="29" s="1"/>
  <c r="AB31" i="29"/>
  <c r="AC31" i="29" s="1"/>
  <c r="AB15" i="29"/>
  <c r="AC15" i="29" s="1"/>
  <c r="AB16" i="29"/>
  <c r="AC16" i="29" s="1"/>
  <c r="AB28" i="29"/>
  <c r="AC28" i="29" s="1"/>
  <c r="AB21" i="29"/>
  <c r="AC21" i="29" s="1"/>
  <c r="AB32" i="29"/>
  <c r="AC32" i="29" s="1"/>
  <c r="AB39" i="29"/>
  <c r="AC39" i="29" s="1"/>
  <c r="AB33" i="29"/>
  <c r="AC33" i="29" s="1"/>
  <c r="AB23" i="29"/>
  <c r="AC23" i="29" s="1"/>
  <c r="AB35" i="29"/>
  <c r="AC35" i="29" s="1"/>
  <c r="AB13" i="29"/>
  <c r="AC13" i="29" s="1"/>
  <c r="AB26" i="29"/>
  <c r="AC26" i="29" s="1"/>
  <c r="AB14" i="29"/>
  <c r="AC14" i="29" s="1"/>
  <c r="AB8" i="29"/>
  <c r="AC8" i="29" s="1"/>
  <c r="V8" i="29"/>
  <c r="W8" i="29" s="1"/>
  <c r="S8" i="29"/>
  <c r="T8" i="29" s="1"/>
  <c r="N8" i="29"/>
  <c r="J8" i="29"/>
  <c r="K8" i="29" s="1"/>
  <c r="G8" i="29"/>
  <c r="H8" i="29" s="1"/>
  <c r="D43" i="29"/>
  <c r="E43" i="29" s="1"/>
  <c r="D11" i="29"/>
  <c r="E11" i="29" s="1"/>
  <c r="D18" i="29"/>
  <c r="E18" i="29" s="1"/>
  <c r="D12" i="29"/>
  <c r="E12" i="29" s="1"/>
  <c r="D44" i="29"/>
  <c r="E44" i="29" s="1"/>
  <c r="D31" i="29"/>
  <c r="E31" i="29" s="1"/>
  <c r="D15" i="29"/>
  <c r="E15" i="29" s="1"/>
  <c r="D16" i="29"/>
  <c r="E16" i="29" s="1"/>
  <c r="D28" i="29"/>
  <c r="E28" i="29" s="1"/>
  <c r="D21" i="29"/>
  <c r="E21" i="29" s="1"/>
  <c r="D32" i="29"/>
  <c r="E32" i="29" s="1"/>
  <c r="D39" i="29"/>
  <c r="E39" i="29" s="1"/>
  <c r="D33" i="29"/>
  <c r="E33" i="29" s="1"/>
  <c r="D23" i="29"/>
  <c r="E23" i="29" s="1"/>
  <c r="D35" i="29"/>
  <c r="E35" i="29" s="1"/>
  <c r="D13" i="29"/>
  <c r="E13" i="29" s="1"/>
  <c r="D26" i="29"/>
  <c r="E26" i="29" s="1"/>
  <c r="D14" i="29"/>
  <c r="E14" i="29" s="1"/>
  <c r="D8" i="29"/>
  <c r="E8" i="29" s="1"/>
  <c r="AF35" i="29" l="1"/>
  <c r="AE35" i="29"/>
  <c r="AF15" i="29"/>
  <c r="AE15" i="29"/>
  <c r="AF14" i="29"/>
  <c r="AE14" i="29"/>
  <c r="AF23" i="29"/>
  <c r="AE23" i="29"/>
  <c r="AF21" i="29"/>
  <c r="AE21" i="29"/>
  <c r="AF31" i="29"/>
  <c r="AE31" i="29"/>
  <c r="AF11" i="29"/>
  <c r="AE11" i="29"/>
  <c r="AF33" i="29"/>
  <c r="AE33" i="29"/>
  <c r="AF44" i="29"/>
  <c r="AG44" i="29" s="1"/>
  <c r="AE44" i="29"/>
  <c r="AF26" i="29"/>
  <c r="AE26" i="29"/>
  <c r="AF28" i="29"/>
  <c r="AE28" i="29"/>
  <c r="AF43" i="29"/>
  <c r="AE43" i="29"/>
  <c r="AE13" i="29"/>
  <c r="AF13" i="29"/>
  <c r="AE39" i="29"/>
  <c r="AF39" i="29"/>
  <c r="AE16" i="29"/>
  <c r="AF16" i="29"/>
  <c r="AE12" i="29"/>
  <c r="AF12" i="29"/>
  <c r="AF8" i="29"/>
  <c r="AE8" i="29"/>
  <c r="AF32" i="29"/>
  <c r="AE32" i="29"/>
  <c r="AF18" i="29"/>
  <c r="AE18" i="29"/>
  <c r="AH34" i="29"/>
  <c r="AJ34" i="29" s="1"/>
  <c r="AI34" i="29"/>
  <c r="AH29" i="29"/>
  <c r="AJ29" i="29" s="1"/>
  <c r="AI29" i="29"/>
  <c r="AH22" i="29"/>
  <c r="AJ22" i="29" s="1"/>
  <c r="AI22" i="29"/>
  <c r="AH10" i="29"/>
  <c r="AI10" i="29"/>
  <c r="AK10" i="29" s="1"/>
  <c r="AH24" i="29"/>
  <c r="AJ24" i="29" s="1"/>
  <c r="AI24" i="29"/>
  <c r="AH27" i="29"/>
  <c r="AJ27" i="29" s="1"/>
  <c r="AI27" i="29"/>
  <c r="AI19" i="29"/>
  <c r="AH19" i="29"/>
  <c r="AJ19" i="29" s="1"/>
  <c r="AH42" i="29"/>
  <c r="AJ42" i="29" s="1"/>
  <c r="AI42" i="29"/>
  <c r="AH9" i="29"/>
  <c r="AI9" i="29"/>
  <c r="AK9" i="29" s="1"/>
  <c r="AH36" i="29"/>
  <c r="AJ36" i="29" s="1"/>
  <c r="AI36" i="29"/>
  <c r="AG43" i="29"/>
  <c r="AH33" i="29" l="1"/>
  <c r="AH26" i="29"/>
  <c r="AI28" i="29"/>
  <c r="AI33" i="29"/>
  <c r="AH28" i="29"/>
  <c r="AI26" i="29"/>
  <c r="AI43" i="29"/>
  <c r="AH43" i="29"/>
  <c r="AJ43" i="29" s="1"/>
  <c r="AI44" i="29"/>
  <c r="AH44" i="29"/>
  <c r="AI8" i="29"/>
  <c r="AH8" i="29"/>
  <c r="AI15" i="29"/>
  <c r="AH15" i="29"/>
  <c r="AH16" i="29"/>
  <c r="AI16" i="29"/>
  <c r="AH21" i="29"/>
  <c r="AI21" i="29"/>
  <c r="AH31" i="29"/>
  <c r="AI31" i="29"/>
  <c r="AH39" i="29"/>
  <c r="AI39" i="29"/>
  <c r="AI32" i="29"/>
  <c r="AH32" i="29"/>
  <c r="AJ32" i="29" s="1"/>
  <c r="AI35" i="29"/>
  <c r="AH35" i="29"/>
  <c r="AH11" i="29"/>
  <c r="AI11" i="29"/>
  <c r="AH23" i="29"/>
  <c r="AI23" i="29"/>
  <c r="AH14" i="29"/>
  <c r="AI14" i="29"/>
  <c r="AK14" i="29" s="1"/>
  <c r="AH12" i="29"/>
  <c r="AI12" i="29"/>
  <c r="AH13" i="29"/>
  <c r="AJ13" i="29" s="1"/>
  <c r="AI13" i="29"/>
  <c r="AI18" i="29"/>
  <c r="AH18" i="29"/>
  <c r="AJ18" i="29" s="1"/>
  <c r="AK26" i="29" l="1"/>
  <c r="AJ10" i="29"/>
  <c r="AG10" i="29" s="1"/>
  <c r="AK42" i="29"/>
  <c r="AK23" i="29"/>
  <c r="AK22" i="29"/>
  <c r="AK36" i="29"/>
  <c r="AJ9" i="29"/>
  <c r="AG9" i="29" s="1"/>
  <c r="AK35" i="29"/>
  <c r="AK34" i="29"/>
  <c r="AK13" i="29"/>
  <c r="AK29" i="29"/>
  <c r="AK32" i="29"/>
  <c r="AK40" i="29"/>
  <c r="AK38" i="29"/>
  <c r="AK30" i="29"/>
  <c r="AK41" i="29"/>
  <c r="AK20" i="29"/>
  <c r="AK17" i="29"/>
  <c r="AK37" i="29"/>
  <c r="AK27" i="29"/>
  <c r="AK19" i="29"/>
  <c r="AK24" i="29"/>
  <c r="AJ11" i="29"/>
  <c r="AK39" i="29"/>
  <c r="AK33" i="29"/>
  <c r="AK28" i="29"/>
  <c r="AK21" i="29"/>
  <c r="AK12" i="29"/>
  <c r="AK15" i="29"/>
  <c r="AK31" i="29"/>
  <c r="AK16" i="29"/>
  <c r="AJ8" i="29"/>
  <c r="AK44" i="29"/>
  <c r="AK18" i="29"/>
  <c r="AJ12" i="29"/>
  <c r="AJ23" i="29"/>
  <c r="AJ15" i="29"/>
  <c r="AK8" i="29"/>
  <c r="AJ35" i="29"/>
  <c r="AK11" i="29"/>
  <c r="AJ26" i="29"/>
  <c r="AJ39" i="29"/>
  <c r="AJ21" i="29"/>
  <c r="AJ44" i="29"/>
  <c r="AJ14" i="29"/>
  <c r="AG14" i="29" s="1"/>
  <c r="AJ28" i="29"/>
  <c r="AK43" i="29"/>
  <c r="AJ31" i="29"/>
  <c r="AJ16" i="29"/>
  <c r="AJ33" i="29"/>
  <c r="AG26" i="29" l="1"/>
  <c r="AG11" i="29"/>
  <c r="AG40" i="29"/>
  <c r="AG37" i="29"/>
  <c r="AG41" i="29"/>
  <c r="AG30" i="29"/>
  <c r="AG17" i="29"/>
  <c r="AG20" i="29"/>
  <c r="AG38" i="29"/>
  <c r="AG24" i="29"/>
  <c r="AG19" i="29"/>
  <c r="AG27" i="29"/>
  <c r="AG36" i="29"/>
  <c r="AG29" i="29"/>
  <c r="AG34" i="29"/>
  <c r="AG42" i="29"/>
  <c r="AG22" i="29"/>
  <c r="AG35" i="29"/>
  <c r="AG13" i="29"/>
  <c r="AG8" i="29"/>
  <c r="AG23" i="29"/>
  <c r="AG33" i="29"/>
  <c r="AG39" i="29"/>
  <c r="AG32" i="29"/>
  <c r="AG21" i="29"/>
  <c r="AG28" i="29"/>
  <c r="AG16" i="29"/>
  <c r="AG15" i="29"/>
  <c r="AG31" i="29"/>
  <c r="AG12" i="29"/>
  <c r="AG18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<sst xmlns="http://schemas.openxmlformats.org/spreadsheetml/2006/main" count="1131" uniqueCount="577">
  <si>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</si>
  <si>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</si>
  <si>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</si>
  <si>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</si>
  <si>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</si>
  <si>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</si>
  <si>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</si>
  <si>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</si>
  <si>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</si>
  <si>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</si>
  <si>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</si>
  <si>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</si>
  <si>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</si>
  <si>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</si>
  <si>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</si>
  <si>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</si>
  <si>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</si>
  <si>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</si>
  <si>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</si>
  <si>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</si>
  <si>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</si>
  <si>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</si>
  <si>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</si>
  <si>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</si>
  <si>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</si>
  <si>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</si>
  <si>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</si>
  <si>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</si>
  <si>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</si>
  <si>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</si>
  <si>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</si>
  <si>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</si>
  <si>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</si>
  <si>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</si>
  <si>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</si>
  <si>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</si>
  <si>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</si>
  <si>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</si>
  <si>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</si>
  <si>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</si>
  <si>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</si>
  <si>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</si>
  <si>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</si>
  <si>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</si>
  <si>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</si>
  <si>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</si>
  <si>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</si>
  <si>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</si>
  <si>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</si>
  <si>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</si>
  <si>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Abjal Alam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</si>
  <si>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</si>
  <si>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</si>
  <si>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</si>
  <si>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</si>
  <si>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</si>
  <si>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</si>
  <si>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</si>
  <si>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</si>
  <si>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</si>
  <si>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</si>
  <si>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</si>
  <si>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</si>
  <si>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</si>
  <si>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</si>
  <si>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</si>
  <si>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</si>
  <si>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</si>
  <si>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</si>
  <si>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</si>
  <si>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</si>
  <si>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</si>
  <si>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</si>
  <si>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</si>
  <si>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</si>
  <si>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</si>
  <si>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</si>
  <si>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</si>
  <si>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</si>
  <si>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</si>
  <si>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</si>
  <si>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</si>
  <si>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</si>
  <si>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</si>
  <si>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</si>
  <si>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</si>
  <si>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</si>
  <si>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</si>
  <si>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</si>
  <si>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</si>
  <si>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</si>
  <si>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</si>
  <si>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</si>
  <si>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</si>
  <si>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</si>
  <si>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</si>
  <si>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</si>
  <si>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</si>
  <si>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</si>
  <si>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</si>
  <si>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</si>
  <si>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</si>
  <si>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</si>
  <si>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</si>
  <si>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</si>
  <si>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</si>
  <si>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</si>
  <si>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</si>
  <si>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</si>
  <si>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</si>
  <si>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</si>
  <si>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</si>
  <si>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</si>
  <si>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</si>
  <si>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</si>
  <si>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</si>
  <si>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</si>
  <si>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</si>
  <si>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</si>
  <si>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</si>
  <si>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</si>
  <si>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</si>
  <si>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</si>
  <si>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</si>
  <si>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</si>
  <si>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</si>
  <si>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</si>
  <si>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</si>
  <si>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</si>
  <si>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</si>
  <si>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</si>
  <si>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</si>
  <si>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</si>
  <si>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</si>
  <si>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</si>
  <si>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</si>
  <si>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</si>
  <si>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</si>
  <si>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</si>
  <si>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</si>
  <si>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</si>
  <si>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</si>
  <si>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</si>
  <si>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</si>
  <si>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</si>
  <si>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</si>
  <si>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</si>
  <si>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</si>
  <si>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</si>
  <si>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</si>
  <si>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</si>
  <si>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</si>
  <si>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</si>
  <si>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</si>
  <si>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</si>
  <si>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</si>
  <si>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</si>
  <si>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</si>
  <si>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</si>
  <si>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</si>
  <si>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</si>
  <si>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</si>
  <si>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</si>
  <si>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</si>
  <si>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</si>
  <si>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</si>
  <si>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</si>
  <si>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</si>
  <si>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</si>
  <si>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</si>
  <si>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</si>
  <si>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</si>
  <si>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</si>
  <si>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</si>
  <si>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</si>
  <si>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</si>
  <si>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</si>
  <si>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</si>
  <si>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</si>
  <si>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</si>
  <si>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</si>
  <si>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</si>
  <si>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</si>
  <si>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</si>
  <si>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</si>
  <si>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</si>
  <si>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</si>
  <si>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</si>
  <si>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</si>
  <si>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</si>
  <si>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</si>
  <si>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</si>
  <si>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</si>
  <si>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</si>
  <si>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</si>
  <si>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</si>
  <si>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</si>
  <si>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</si>
  <si>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</si>
  <si>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</si>
  <si>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</si>
  <si>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</si>
  <si>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</si>
  <si>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</si>
  <si>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</si>
  <si>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</si>
  <si>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</si>
  <si>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</si>
  <si>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</si>
  <si>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</si>
  <si>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</si>
  <si>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</si>
  <si>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</si>
  <si>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</si>
  <si>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</si>
  <si>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</si>
  <si>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</si>
  <si>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</si>
  <si>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</si>
  <si>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</si>
  <si>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</si>
  <si>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</si>
  <si>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</si>
  <si>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</si>
  <si>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</si>
  <si>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</si>
  <si>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</si>
  <si>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</si>
  <si>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</si>
  <si>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</si>
  <si>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</si>
  <si>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</si>
  <si>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</si>
  <si>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</si>
  <si>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</si>
  <si>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</si>
  <si>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</si>
  <si>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</si>
  <si>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</si>
  <si>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</si>
  <si>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</si>
  <si>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</si>
  <si>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</si>
  <si>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</si>
  <si>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</si>
  <si>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</si>
  <si>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</si>
  <si>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</si>
  <si>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</si>
  <si>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</si>
  <si>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</si>
  <si>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</si>
  <si>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</si>
  <si>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</si>
  <si>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</si>
  <si>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</si>
  <si>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</si>
  <si>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</si>
  <si>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</si>
  <si>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</si>
  <si>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</si>
  <si>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</si>
  <si>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</si>
  <si>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</si>
  <si>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</si>
  <si>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</si>
  <si>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</si>
  <si>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</si>
  <si>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</si>
  <si>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</si>
  <si>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</si>
  <si>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</si>
  <si>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</si>
  <si>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</si>
  <si>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</si>
  <si>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</si>
  <si>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</si>
  <si>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</si>
  <si>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</si>
  <si>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</si>
  <si>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</si>
  <si>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</si>
  <si>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</si>
  <si>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</si>
  <si>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</si>
  <si>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</si>
  <si>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</si>
  <si>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</si>
  <si>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</si>
  <si>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</si>
  <si>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</si>
  <si>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</si>
  <si>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</si>
  <si>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</si>
  <si>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</si>
  <si>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</si>
  <si>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</si>
  <si>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</si>
  <si>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</si>
  <si>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</si>
  <si>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</si>
  <si>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</si>
  <si>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</si>
  <si>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</si>
  <si>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</si>
  <si>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</si>
  <si>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</si>
  <si>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</si>
  <si>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</si>
  <si>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</si>
  <si>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</si>
  <si>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</si>
  <si>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</si>
  <si>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</si>
  <si>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</si>
  <si>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</si>
  <si>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</si>
  <si>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</si>
  <si>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</si>
  <si>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</si>
  <si>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</si>
  <si>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</si>
  <si>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</si>
  <si>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</si>
  <si>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</si>
  <si>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</si>
  <si>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</si>
  <si>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</si>
  <si>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</si>
  <si>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</si>
  <si>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</si>
  <si>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</si>
  <si>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</si>
  <si>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</si>
  <si>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</si>
  <si>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</si>
  <si>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</si>
  <si>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</si>
  <si>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</si>
  <si>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</si>
  <si>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</si>
  <si>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</si>
  <si>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</si>
  <si>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</si>
  <si>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</si>
  <si>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</si>
  <si>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</si>
  <si>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</si>
  <si>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</si>
  <si>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</si>
  <si>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</si>
  <si>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</si>
  <si>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</si>
  <si>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</si>
  <si>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</si>
  <si>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</si>
  <si>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</si>
  <si>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</si>
  <si>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</si>
  <si>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</si>
  <si>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</si>
  <si>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</si>
  <si>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</si>
  <si>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</si>
  <si>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</si>
  <si>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</si>
  <si>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</si>
  <si>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</si>
  <si>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</si>
  <si>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</si>
  <si>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</si>
  <si>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</si>
  <si>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</si>
  <si>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</si>
  <si>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</si>
  <si>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</si>
  <si>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</si>
  <si>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</si>
  <si>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</si>
  <si>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</si>
  <si>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</si>
  <si>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</si>
  <si>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</si>
  <si>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</si>
  <si>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</si>
  <si>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</si>
  <si>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</si>
  <si>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</si>
  <si>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</si>
  <si>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</si>
  <si>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</si>
  <si>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</si>
  <si>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</si>
  <si>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</si>
  <si>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</si>
  <si>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</si>
  <si>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</si>
  <si>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</si>
  <si>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</si>
  <si>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</si>
  <si>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</si>
  <si>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</si>
  <si>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</si>
  <si>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</si>
  <si>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</si>
  <si>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</si>
  <si>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</si>
  <si>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</si>
  <si>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</si>
  <si>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</si>
  <si>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</si>
  <si>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</si>
  <si>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</si>
  <si>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</si>
  <si>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</si>
  <si>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</si>
  <si>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</si>
  <si>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</si>
  <si>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</si>
  <si>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</si>
  <si>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</si>
  <si>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</si>
  <si>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</si>
  <si>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</si>
  <si>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</si>
  <si>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</si>
  <si>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</si>
  <si>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</si>
  <si>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</si>
  <si>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</si>
  <si>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</si>
  <si>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</si>
  <si>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</si>
  <si>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</si>
  <si>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</si>
  <si>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</si>
  <si>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</si>
  <si>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</si>
  <si>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</si>
  <si>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</si>
  <si>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</si>
  <si>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</si>
  <si>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</si>
  <si>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</si>
  <si>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</si>
  <si>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</si>
  <si>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</si>
  <si>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</si>
  <si>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</si>
  <si>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</si>
  <si>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</si>
  <si>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</si>
  <si>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</si>
  <si>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</si>
  <si>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</si>
  <si>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</si>
  <si>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</si>
  <si>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</si>
  <si>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</si>
  <si>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</si>
  <si>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</si>
  <si>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</si>
  <si>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</si>
  <si>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</si>
  <si>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</si>
  <si>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</si>
  <si>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</si>
  <si>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</si>
  <si>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</si>
  <si>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</si>
  <si>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</si>
  <si>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</si>
  <si>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</si>
  <si>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</si>
  <si>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</si>
  <si>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</si>
  <si>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</si>
  <si>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</si>
  <si>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</si>
  <si>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</si>
  <si>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</si>
  <si>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</si>
  <si>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</si>
  <si>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</si>
  <si>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</si>
  <si>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</si>
  <si>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</si>
  <si>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</si>
  <si>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</si>
  <si>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</si>
  <si>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</si>
  <si>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</si>
  <si>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</si>
  <si>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</si>
  <si>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</si>
  <si>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</si>
  <si>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</si>
  <si>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</si>
  <si>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</si>
  <si>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</si>
  <si>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</si>
  <si>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</si>
  <si>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</si>
  <si>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</si>
  <si>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</si>
  <si>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</si>
  <si>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</si>
  <si>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</si>
  <si>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</si>
  <si>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</si>
  <si>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</si>
  <si>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</si>
  <si>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</si>
  <si>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</si>
  <si>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</si>
  <si>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</si>
  <si>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</si>
  <si>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</si>
  <si>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</si>
  <si>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</si>
  <si>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</si>
  <si>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</si>
  <si>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</si>
  <si>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</si>
  <si>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</si>
  <si>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</si>
  <si>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</si>
  <si>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</si>
  <si>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</si>
  <si>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</si>
  <si>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</si>
  <si>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</si>
  <si>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</si>
  <si>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</si>
  <si>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</si>
  <si>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</si>
  <si>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</si>
  <si>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</si>
  <si>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</si>
  <si>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</si>
  <si>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</si>
  <si>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</si>
  <si>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</si>
  <si>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</si>
  <si>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</si>
  <si>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</si>
  <si>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Students' Name</t>
  </si>
  <si>
    <t>Nepali</t>
  </si>
  <si>
    <t>English</t>
  </si>
  <si>
    <t>Maths</t>
  </si>
  <si>
    <t>Science</t>
  </si>
  <si>
    <t>English II</t>
  </si>
  <si>
    <t>G.K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</si>
  <si>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</si>
  <si>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</si>
  <si>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</si>
  <si>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</si>
  <si>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</si>
  <si>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</si>
  <si>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</si>
  <si>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</si>
  <si>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</si>
  <si>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</si>
  <si>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</si>
  <si>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</si>
  <si>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</si>
  <si>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</si>
  <si>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</si>
  <si>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</si>
  <si>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HP</t>
  </si>
  <si>
    <t>Grade 10</t>
  </si>
  <si>
    <t>Nikki Sunar</t>
  </si>
  <si>
    <t>Computer</t>
  </si>
  <si>
    <t>Social + Cre.</t>
  </si>
  <si>
    <t>R. N.</t>
  </si>
  <si>
    <t xml:space="preserve">First Internal Exam -2077, </t>
  </si>
  <si>
    <t>Mark- Ledger, Class-4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</si>
</sst>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1" xfId="0" applyFill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E22" sqref="E22"/>
    </sheetView>
  </sheetViews>
  <sheetFormatPr defaultRowHeight="15" x14ac:dyDescent="0.25"/>
  <sheetData>
    <row r="1" spans="1:12" x14ac:dyDescent="0.25">
      <c r="A1" t="s">
        <v>554</v>
      </c>
      <c r="C1" t="s">
        <v>555</v>
      </c>
      <c r="E1" t="s">
        <v>556</v>
      </c>
      <c r="G1" t="s">
        <v>557</v>
      </c>
      <c r="I1" t="s">
        <v>558</v>
      </c>
      <c r="K1" t="s">
        <v>570</v>
      </c>
    </row>
    <row r="2" spans="1:12" x14ac:dyDescent="0.25">
      <c r="A2">
        <v>0</v>
      </c>
      <c r="B2" t="s">
        <v>537</v>
      </c>
      <c r="C2">
        <v>0</v>
      </c>
      <c r="D2" t="s">
        <v>537</v>
      </c>
      <c r="E2">
        <f>A2*0.375</f>
        <v>0</v>
      </c>
      <c r="F2" t="s">
        <v>537</v>
      </c>
      <c r="G2">
        <f>A2*0.25</f>
        <v>0</v>
      </c>
      <c r="H2" t="s">
        <v>537</v>
      </c>
      <c r="I2">
        <f>A2*0.4</f>
        <v>0</v>
      </c>
      <c r="J2" t="s">
        <v>537</v>
      </c>
      <c r="K2">
        <f>A2*0.1</f>
        <v>0</v>
      </c>
      <c r="L2" t="s">
        <v>537</v>
      </c>
    </row>
    <row r="3" spans="1:12" x14ac:dyDescent="0.25">
      <c r="A3">
        <v>1</v>
      </c>
      <c r="B3" t="s">
        <v>539</v>
      </c>
      <c r="C3">
        <v>1</v>
      </c>
      <c r="D3" t="s">
        <v>539</v>
      </c>
      <c r="E3">
        <v>1</v>
      </c>
      <c r="F3" t="s">
        <v>539</v>
      </c>
      <c r="G3">
        <v>1</v>
      </c>
      <c r="H3" t="s">
        <v>539</v>
      </c>
      <c r="I3">
        <f t="shared" ref="I3:I11" si="0">A3*0.4</f>
        <v>0.4</v>
      </c>
      <c r="J3" t="s">
        <v>539</v>
      </c>
      <c r="K3">
        <f t="shared" ref="K3:K11" si="1">A3*0.1</f>
        <v>0.1</v>
      </c>
      <c r="L3" t="s">
        <v>539</v>
      </c>
    </row>
    <row r="4" spans="1:12" x14ac:dyDescent="0.25">
      <c r="A4">
        <v>20</v>
      </c>
      <c r="B4" t="s">
        <v>538</v>
      </c>
      <c r="C4">
        <v>10</v>
      </c>
      <c r="D4" t="s">
        <v>538</v>
      </c>
      <c r="E4">
        <f t="shared" ref="E4:E11" si="2">A4*0.375</f>
        <v>7.5</v>
      </c>
      <c r="F4" t="s">
        <v>538</v>
      </c>
      <c r="G4">
        <f t="shared" ref="G4:G11" si="3">A4*0.25</f>
        <v>5</v>
      </c>
      <c r="H4" t="s">
        <v>538</v>
      </c>
      <c r="I4">
        <f t="shared" si="0"/>
        <v>8</v>
      </c>
      <c r="J4" t="s">
        <v>538</v>
      </c>
      <c r="K4">
        <f t="shared" si="1"/>
        <v>2</v>
      </c>
      <c r="L4" t="s">
        <v>538</v>
      </c>
    </row>
    <row r="5" spans="1:12" x14ac:dyDescent="0.25">
      <c r="A5">
        <v>30</v>
      </c>
      <c r="B5" t="s">
        <v>540</v>
      </c>
      <c r="C5">
        <v>15</v>
      </c>
      <c r="D5" t="s">
        <v>540</v>
      </c>
      <c r="E5">
        <f t="shared" si="2"/>
        <v>11.25</v>
      </c>
      <c r="F5" t="s">
        <v>540</v>
      </c>
      <c r="G5">
        <f t="shared" si="3"/>
        <v>7.5</v>
      </c>
      <c r="H5" t="s">
        <v>540</v>
      </c>
      <c r="I5">
        <f t="shared" si="0"/>
        <v>12</v>
      </c>
      <c r="J5" t="s">
        <v>540</v>
      </c>
      <c r="K5">
        <f t="shared" si="1"/>
        <v>3</v>
      </c>
      <c r="L5" t="s">
        <v>540</v>
      </c>
    </row>
    <row r="6" spans="1:12" x14ac:dyDescent="0.25">
      <c r="A6">
        <v>40</v>
      </c>
      <c r="B6" t="s">
        <v>541</v>
      </c>
      <c r="C6">
        <v>20</v>
      </c>
      <c r="D6" t="s">
        <v>541</v>
      </c>
      <c r="E6">
        <f t="shared" si="2"/>
        <v>15</v>
      </c>
      <c r="F6" t="s">
        <v>541</v>
      </c>
      <c r="G6">
        <f t="shared" si="3"/>
        <v>10</v>
      </c>
      <c r="H6" t="s">
        <v>541</v>
      </c>
      <c r="I6">
        <f t="shared" si="0"/>
        <v>16</v>
      </c>
      <c r="J6" t="s">
        <v>541</v>
      </c>
      <c r="K6">
        <f t="shared" si="1"/>
        <v>4</v>
      </c>
      <c r="L6" t="s">
        <v>541</v>
      </c>
    </row>
    <row r="7" spans="1:12" x14ac:dyDescent="0.25">
      <c r="A7">
        <v>50</v>
      </c>
      <c r="B7" t="s">
        <v>542</v>
      </c>
      <c r="C7">
        <v>25</v>
      </c>
      <c r="D7" t="s">
        <v>542</v>
      </c>
      <c r="E7">
        <f t="shared" si="2"/>
        <v>18.75</v>
      </c>
      <c r="F7" t="s">
        <v>542</v>
      </c>
      <c r="G7">
        <f t="shared" si="3"/>
        <v>12.5</v>
      </c>
      <c r="H7" t="s">
        <v>542</v>
      </c>
      <c r="I7">
        <f t="shared" si="0"/>
        <v>20</v>
      </c>
      <c r="J7" t="s">
        <v>542</v>
      </c>
      <c r="K7">
        <f t="shared" si="1"/>
        <v>5</v>
      </c>
      <c r="L7" t="s">
        <v>542</v>
      </c>
    </row>
    <row r="8" spans="1:12" x14ac:dyDescent="0.25">
      <c r="A8">
        <v>60</v>
      </c>
      <c r="B8" t="s">
        <v>98</v>
      </c>
      <c r="C8">
        <v>30</v>
      </c>
      <c r="D8" t="s">
        <v>98</v>
      </c>
      <c r="E8">
        <f t="shared" si="2"/>
        <v>22.5</v>
      </c>
      <c r="F8" t="s">
        <v>98</v>
      </c>
      <c r="G8">
        <f t="shared" si="3"/>
        <v>15</v>
      </c>
      <c r="H8" t="s">
        <v>98</v>
      </c>
      <c r="I8">
        <f t="shared" si="0"/>
        <v>24</v>
      </c>
      <c r="J8" t="s">
        <v>98</v>
      </c>
      <c r="K8">
        <f t="shared" si="1"/>
        <v>6</v>
      </c>
      <c r="L8" t="s">
        <v>98</v>
      </c>
    </row>
    <row r="9" spans="1:12" x14ac:dyDescent="0.25">
      <c r="A9">
        <v>70</v>
      </c>
      <c r="B9" t="s">
        <v>543</v>
      </c>
      <c r="C9">
        <v>35</v>
      </c>
      <c r="D9" t="s">
        <v>543</v>
      </c>
      <c r="E9">
        <f t="shared" si="2"/>
        <v>26.25</v>
      </c>
      <c r="F9" t="s">
        <v>543</v>
      </c>
      <c r="G9">
        <f t="shared" si="3"/>
        <v>17.5</v>
      </c>
      <c r="H9" t="s">
        <v>543</v>
      </c>
      <c r="I9">
        <f t="shared" si="0"/>
        <v>28</v>
      </c>
      <c r="J9" t="s">
        <v>543</v>
      </c>
      <c r="K9">
        <f t="shared" si="1"/>
        <v>7</v>
      </c>
      <c r="L9" t="s">
        <v>543</v>
      </c>
    </row>
    <row r="10" spans="1:12" x14ac:dyDescent="0.25">
      <c r="A10">
        <v>80</v>
      </c>
      <c r="B10" t="s">
        <v>97</v>
      </c>
      <c r="C10">
        <v>40</v>
      </c>
      <c r="D10" t="s">
        <v>97</v>
      </c>
      <c r="E10">
        <f t="shared" si="2"/>
        <v>30</v>
      </c>
      <c r="F10" t="s">
        <v>97</v>
      </c>
      <c r="G10">
        <f t="shared" si="3"/>
        <v>20</v>
      </c>
      <c r="H10" t="s">
        <v>97</v>
      </c>
      <c r="I10">
        <f t="shared" si="0"/>
        <v>32</v>
      </c>
      <c r="J10" t="s">
        <v>97</v>
      </c>
      <c r="K10">
        <f t="shared" si="1"/>
        <v>8</v>
      </c>
      <c r="L10" t="s">
        <v>97</v>
      </c>
    </row>
    <row r="11" spans="1:12" x14ac:dyDescent="0.25">
      <c r="A11">
        <v>90</v>
      </c>
      <c r="B11" t="s">
        <v>544</v>
      </c>
      <c r="C11">
        <v>45</v>
      </c>
      <c r="D11" t="s">
        <v>544</v>
      </c>
      <c r="E11">
        <f t="shared" si="2"/>
        <v>33.75</v>
      </c>
      <c r="F11" t="s">
        <v>544</v>
      </c>
      <c r="G11">
        <f t="shared" si="3"/>
        <v>22.5</v>
      </c>
      <c r="H11" t="s">
        <v>544</v>
      </c>
      <c r="I11">
        <f t="shared" si="0"/>
        <v>36</v>
      </c>
      <c r="J11" t="s">
        <v>544</v>
      </c>
      <c r="K11">
        <f t="shared" si="1"/>
        <v>9</v>
      </c>
      <c r="L11" t="s">
        <v>544</v>
      </c>
    </row>
    <row r="14" spans="1:12" x14ac:dyDescent="0.25">
      <c r="A14" t="s">
        <v>537</v>
      </c>
      <c r="B14">
        <v>0</v>
      </c>
    </row>
    <row r="15" spans="1:12" x14ac:dyDescent="0.25">
      <c r="A15" t="s">
        <v>539</v>
      </c>
      <c r="B15" s="4">
        <v>0.8</v>
      </c>
    </row>
    <row r="16" spans="1:12" x14ac:dyDescent="0.25">
      <c r="A16" t="s">
        <v>538</v>
      </c>
      <c r="B16" s="4">
        <v>1.2</v>
      </c>
    </row>
    <row r="17" spans="1:2" x14ac:dyDescent="0.25">
      <c r="A17" t="s">
        <v>540</v>
      </c>
      <c r="B17" s="4">
        <v>1.6</v>
      </c>
    </row>
    <row r="18" spans="1:2" x14ac:dyDescent="0.25">
      <c r="A18" t="s">
        <v>541</v>
      </c>
      <c r="B18" s="4">
        <v>2</v>
      </c>
    </row>
    <row r="19" spans="1:2" x14ac:dyDescent="0.25">
      <c r="A19" t="s">
        <v>542</v>
      </c>
      <c r="B19" s="4">
        <v>2.4</v>
      </c>
    </row>
    <row r="20" spans="1:2" x14ac:dyDescent="0.25">
      <c r="A20" t="s">
        <v>98</v>
      </c>
      <c r="B20" s="4">
        <v>2.8</v>
      </c>
    </row>
    <row r="21" spans="1:2" x14ac:dyDescent="0.25">
      <c r="A21" t="s">
        <v>543</v>
      </c>
      <c r="B21" s="4">
        <v>3.2</v>
      </c>
    </row>
    <row r="22" spans="1:2" x14ac:dyDescent="0.25">
      <c r="A22" t="s">
        <v>97</v>
      </c>
      <c r="B22" s="4">
        <v>3.6</v>
      </c>
    </row>
    <row r="23" spans="1:2" x14ac:dyDescent="0.25">
      <c r="A23" t="s">
        <v>544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zoomScaleNormal="100" workbookViewId="0">
      <selection activeCell="K40" sqref="K40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1" t="s">
        <v>0</v>
      </c>
      <c r="B1" s="11"/>
      <c r="D1" s="11" t="s">
        <v>3</v>
      </c>
      <c r="E1" s="11"/>
      <c r="G1" s="11" t="s">
        <v>4</v>
      </c>
      <c r="H1" s="11"/>
      <c r="J1" s="11" t="s">
        <v>5</v>
      </c>
      <c r="K1" s="11"/>
      <c r="M1" s="11" t="s">
        <v>6</v>
      </c>
      <c r="N1" s="11"/>
      <c r="P1" s="11" t="s">
        <v>7</v>
      </c>
      <c r="Q1" s="11"/>
      <c r="R1" s="11"/>
      <c r="T1" s="11" t="s">
        <v>8</v>
      </c>
      <c r="U1" s="11"/>
      <c r="V1" s="11"/>
      <c r="X1" s="11" t="s">
        <v>9</v>
      </c>
      <c r="Y1" s="11"/>
      <c r="Z1" s="11"/>
      <c r="AB1" s="11" t="s">
        <v>10</v>
      </c>
      <c r="AC1" s="11"/>
      <c r="AD1" s="11"/>
      <c r="AF1" s="11" t="s">
        <v>11</v>
      </c>
      <c r="AG1" s="11"/>
      <c r="AH1" s="11"/>
      <c r="AJ1" s="11" t="s">
        <v>12</v>
      </c>
      <c r="AK1" s="11"/>
      <c r="AM1" s="11" t="s">
        <v>13</v>
      </c>
      <c r="AN1" s="11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96</v>
      </c>
      <c r="T2" t="s">
        <v>1</v>
      </c>
      <c r="U2" t="s">
        <v>2</v>
      </c>
      <c r="V2" t="s">
        <v>96</v>
      </c>
      <c r="X2" t="s">
        <v>1</v>
      </c>
      <c r="Y2" t="s">
        <v>2</v>
      </c>
      <c r="AB2" t="s">
        <v>1</v>
      </c>
      <c r="AC2" t="s">
        <v>2</v>
      </c>
      <c r="AD2" s="1" t="s">
        <v>96</v>
      </c>
      <c r="AF2" t="s">
        <v>1</v>
      </c>
      <c r="AG2" t="s">
        <v>2</v>
      </c>
      <c r="AH2" t="s">
        <v>96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535</v>
      </c>
      <c r="D3">
        <v>1</v>
      </c>
      <c r="E3" t="s">
        <v>120</v>
      </c>
      <c r="G3">
        <v>1</v>
      </c>
      <c r="H3" t="s">
        <v>136</v>
      </c>
      <c r="J3">
        <v>1</v>
      </c>
      <c r="K3" t="s">
        <v>155</v>
      </c>
      <c r="M3">
        <v>1</v>
      </c>
      <c r="N3" t="s">
        <v>189</v>
      </c>
      <c r="P3">
        <v>1</v>
      </c>
      <c r="Q3" t="s">
        <v>216</v>
      </c>
      <c r="R3" t="s">
        <v>97</v>
      </c>
      <c r="T3">
        <v>1</v>
      </c>
      <c r="U3" t="s">
        <v>232</v>
      </c>
      <c r="V3" t="s">
        <v>97</v>
      </c>
      <c r="X3">
        <v>1</v>
      </c>
      <c r="Y3" t="s">
        <v>14</v>
      </c>
      <c r="Z3" t="s">
        <v>96</v>
      </c>
      <c r="AB3">
        <v>1</v>
      </c>
      <c r="AC3" t="s">
        <v>337</v>
      </c>
      <c r="AD3" t="s">
        <v>97</v>
      </c>
      <c r="AF3">
        <v>1</v>
      </c>
      <c r="AG3" t="s">
        <v>384</v>
      </c>
      <c r="AH3" t="s">
        <v>97</v>
      </c>
      <c r="AJ3">
        <v>1</v>
      </c>
      <c r="AK3" t="s">
        <v>455</v>
      </c>
      <c r="AM3">
        <v>1</v>
      </c>
      <c r="AN3" t="s">
        <v>466</v>
      </c>
    </row>
    <row r="4" spans="1:40" x14ac:dyDescent="0.25">
      <c r="A4">
        <v>2</v>
      </c>
      <c r="B4" t="s">
        <v>536</v>
      </c>
      <c r="D4">
        <v>2</v>
      </c>
      <c r="E4" t="s">
        <v>121</v>
      </c>
      <c r="G4">
        <v>2</v>
      </c>
      <c r="H4" t="s">
        <v>137</v>
      </c>
      <c r="J4">
        <v>2</v>
      </c>
      <c r="K4" t="s">
        <v>156</v>
      </c>
      <c r="M4">
        <v>2</v>
      </c>
      <c r="N4" t="s">
        <v>190</v>
      </c>
      <c r="P4">
        <v>2</v>
      </c>
      <c r="Q4" t="s">
        <v>217</v>
      </c>
      <c r="R4" t="s">
        <v>97</v>
      </c>
      <c r="T4">
        <v>2</v>
      </c>
      <c r="U4" t="s">
        <v>269</v>
      </c>
      <c r="V4" t="s">
        <v>97</v>
      </c>
      <c r="X4">
        <v>2</v>
      </c>
      <c r="Y4" t="s">
        <v>15</v>
      </c>
      <c r="Z4" t="s">
        <v>97</v>
      </c>
      <c r="AB4">
        <v>2</v>
      </c>
      <c r="AC4" t="s">
        <v>338</v>
      </c>
      <c r="AD4" t="s">
        <v>97</v>
      </c>
      <c r="AF4">
        <v>2</v>
      </c>
      <c r="AG4" t="s">
        <v>385</v>
      </c>
      <c r="AH4" t="s">
        <v>97</v>
      </c>
      <c r="AJ4">
        <v>2</v>
      </c>
      <c r="AK4" t="s">
        <v>456</v>
      </c>
      <c r="AM4">
        <v>2</v>
      </c>
      <c r="AN4" t="s">
        <v>467</v>
      </c>
    </row>
    <row r="5" spans="1:40" x14ac:dyDescent="0.25">
      <c r="A5">
        <v>3</v>
      </c>
      <c r="B5" t="s">
        <v>103</v>
      </c>
      <c r="D5">
        <v>3</v>
      </c>
      <c r="E5" t="s">
        <v>122</v>
      </c>
      <c r="G5">
        <v>3</v>
      </c>
      <c r="H5" t="s">
        <v>138</v>
      </c>
      <c r="J5">
        <v>3</v>
      </c>
      <c r="K5" t="s">
        <v>157</v>
      </c>
      <c r="M5">
        <v>3</v>
      </c>
      <c r="N5" t="s">
        <v>191</v>
      </c>
      <c r="P5">
        <v>3</v>
      </c>
      <c r="Q5" t="s">
        <v>218</v>
      </c>
      <c r="R5" t="s">
        <v>97</v>
      </c>
      <c r="T5">
        <v>3</v>
      </c>
      <c r="U5" t="s">
        <v>270</v>
      </c>
      <c r="V5" t="s">
        <v>97</v>
      </c>
      <c r="X5">
        <v>3</v>
      </c>
      <c r="Y5" t="s">
        <v>16</v>
      </c>
      <c r="Z5" t="s">
        <v>97</v>
      </c>
      <c r="AB5">
        <v>3</v>
      </c>
      <c r="AC5" t="s">
        <v>339</v>
      </c>
      <c r="AD5" t="s">
        <v>97</v>
      </c>
      <c r="AF5">
        <v>3</v>
      </c>
      <c r="AG5" t="s">
        <v>386</v>
      </c>
      <c r="AH5" t="s">
        <v>97</v>
      </c>
      <c r="AJ5">
        <v>3</v>
      </c>
      <c r="AK5" t="s">
        <v>457</v>
      </c>
      <c r="AM5">
        <v>3</v>
      </c>
      <c r="AN5" t="s">
        <v>468</v>
      </c>
    </row>
    <row r="6" spans="1:40" x14ac:dyDescent="0.25">
      <c r="A6">
        <v>4</v>
      </c>
      <c r="B6" t="s">
        <v>104</v>
      </c>
      <c r="D6">
        <v>4</v>
      </c>
      <c r="E6" t="s">
        <v>123</v>
      </c>
      <c r="G6">
        <v>4</v>
      </c>
      <c r="H6" t="s">
        <v>139</v>
      </c>
      <c r="J6">
        <v>4</v>
      </c>
      <c r="K6" t="s">
        <v>158</v>
      </c>
      <c r="M6">
        <v>4</v>
      </c>
      <c r="N6" t="s">
        <v>192</v>
      </c>
      <c r="P6">
        <v>4</v>
      </c>
      <c r="Q6" t="s">
        <v>219</v>
      </c>
      <c r="R6" t="s">
        <v>97</v>
      </c>
      <c r="T6">
        <v>4</v>
      </c>
      <c r="U6" t="s">
        <v>271</v>
      </c>
      <c r="V6" t="s">
        <v>97</v>
      </c>
      <c r="X6">
        <v>4</v>
      </c>
      <c r="Y6" t="s">
        <v>17</v>
      </c>
      <c r="Z6" t="s">
        <v>97</v>
      </c>
      <c r="AB6">
        <v>4</v>
      </c>
      <c r="AC6" t="s">
        <v>340</v>
      </c>
      <c r="AD6" t="s">
        <v>97</v>
      </c>
      <c r="AF6">
        <v>4</v>
      </c>
      <c r="AG6" t="s">
        <v>193</v>
      </c>
      <c r="AH6" t="s">
        <v>97</v>
      </c>
      <c r="AJ6">
        <v>4</v>
      </c>
      <c r="AK6" t="s">
        <v>458</v>
      </c>
      <c r="AM6">
        <v>4</v>
      </c>
      <c r="AN6" t="s">
        <v>469</v>
      </c>
    </row>
    <row r="7" spans="1:40" x14ac:dyDescent="0.25">
      <c r="A7">
        <v>5</v>
      </c>
      <c r="B7" t="s">
        <v>105</v>
      </c>
      <c r="D7">
        <v>5</v>
      </c>
      <c r="E7" t="s">
        <v>124</v>
      </c>
      <c r="G7">
        <v>5</v>
      </c>
      <c r="H7" t="s">
        <v>140</v>
      </c>
      <c r="J7">
        <v>5</v>
      </c>
      <c r="K7" t="s">
        <v>159</v>
      </c>
      <c r="M7">
        <v>5</v>
      </c>
      <c r="N7" t="s">
        <v>193</v>
      </c>
      <c r="P7">
        <v>5</v>
      </c>
      <c r="Q7" t="s">
        <v>220</v>
      </c>
      <c r="R7" t="s">
        <v>97</v>
      </c>
      <c r="T7">
        <v>5</v>
      </c>
      <c r="U7" t="s">
        <v>272</v>
      </c>
      <c r="V7" t="s">
        <v>97</v>
      </c>
      <c r="X7">
        <v>5</v>
      </c>
      <c r="Y7" t="s">
        <v>18</v>
      </c>
      <c r="Z7" t="s">
        <v>97</v>
      </c>
      <c r="AB7">
        <v>5</v>
      </c>
      <c r="AC7" t="s">
        <v>341</v>
      </c>
      <c r="AD7" t="s">
        <v>97</v>
      </c>
      <c r="AF7">
        <v>5</v>
      </c>
      <c r="AG7" t="s">
        <v>387</v>
      </c>
      <c r="AH7" t="s">
        <v>97</v>
      </c>
      <c r="AJ7">
        <v>5</v>
      </c>
      <c r="AK7" t="s">
        <v>459</v>
      </c>
      <c r="AM7">
        <v>5</v>
      </c>
      <c r="AN7" t="s">
        <v>470</v>
      </c>
    </row>
    <row r="8" spans="1:40" x14ac:dyDescent="0.25">
      <c r="A8">
        <v>6</v>
      </c>
      <c r="B8" t="s">
        <v>106</v>
      </c>
      <c r="D8">
        <v>6</v>
      </c>
      <c r="E8" t="s">
        <v>125</v>
      </c>
      <c r="G8">
        <v>6</v>
      </c>
      <c r="H8" t="s">
        <v>141</v>
      </c>
      <c r="J8">
        <v>6</v>
      </c>
      <c r="K8" t="s">
        <v>160</v>
      </c>
      <c r="M8">
        <v>6</v>
      </c>
      <c r="N8" t="s">
        <v>194</v>
      </c>
      <c r="P8">
        <v>6</v>
      </c>
      <c r="Q8" t="s">
        <v>221</v>
      </c>
      <c r="R8" t="s">
        <v>97</v>
      </c>
      <c r="T8">
        <v>6</v>
      </c>
      <c r="U8" t="s">
        <v>273</v>
      </c>
      <c r="V8" t="s">
        <v>97</v>
      </c>
      <c r="X8">
        <v>6</v>
      </c>
      <c r="Y8" t="s">
        <v>19</v>
      </c>
      <c r="Z8" t="s">
        <v>97</v>
      </c>
      <c r="AB8">
        <v>6</v>
      </c>
      <c r="AC8" t="s">
        <v>342</v>
      </c>
      <c r="AD8" t="s">
        <v>97</v>
      </c>
      <c r="AF8">
        <v>6</v>
      </c>
      <c r="AG8" t="s">
        <v>388</v>
      </c>
      <c r="AH8" t="s">
        <v>97</v>
      </c>
      <c r="AJ8">
        <v>6</v>
      </c>
      <c r="AK8" t="s">
        <v>460</v>
      </c>
      <c r="AM8">
        <v>6</v>
      </c>
      <c r="AN8" t="s">
        <v>471</v>
      </c>
    </row>
    <row r="9" spans="1:40" x14ac:dyDescent="0.25">
      <c r="A9">
        <v>7</v>
      </c>
      <c r="B9" t="s">
        <v>107</v>
      </c>
      <c r="D9">
        <v>7</v>
      </c>
      <c r="E9" t="s">
        <v>126</v>
      </c>
      <c r="G9">
        <v>7</v>
      </c>
      <c r="H9" t="s">
        <v>142</v>
      </c>
      <c r="J9">
        <v>7</v>
      </c>
      <c r="K9" t="s">
        <v>161</v>
      </c>
      <c r="M9">
        <v>7</v>
      </c>
      <c r="N9" t="s">
        <v>195</v>
      </c>
      <c r="P9">
        <v>7</v>
      </c>
      <c r="Q9" t="s">
        <v>222</v>
      </c>
      <c r="R9" t="s">
        <v>97</v>
      </c>
      <c r="T9">
        <v>7</v>
      </c>
      <c r="U9" t="s">
        <v>274</v>
      </c>
      <c r="V9" t="s">
        <v>97</v>
      </c>
      <c r="X9">
        <v>7</v>
      </c>
      <c r="Y9" t="s">
        <v>20</v>
      </c>
      <c r="Z9" t="s">
        <v>97</v>
      </c>
      <c r="AB9">
        <v>7</v>
      </c>
      <c r="AC9" t="s">
        <v>343</v>
      </c>
      <c r="AD9" t="s">
        <v>97</v>
      </c>
      <c r="AF9">
        <v>7</v>
      </c>
      <c r="AG9" t="s">
        <v>389</v>
      </c>
      <c r="AH9" t="s">
        <v>97</v>
      </c>
      <c r="AJ9">
        <v>7</v>
      </c>
      <c r="AK9" t="s">
        <v>461</v>
      </c>
      <c r="AM9">
        <v>7</v>
      </c>
      <c r="AN9" t="s">
        <v>472</v>
      </c>
    </row>
    <row r="10" spans="1:40" x14ac:dyDescent="0.25">
      <c r="A10">
        <v>8</v>
      </c>
      <c r="B10" t="s">
        <v>108</v>
      </c>
      <c r="D10">
        <v>8</v>
      </c>
      <c r="E10" t="s">
        <v>127</v>
      </c>
      <c r="G10">
        <v>8</v>
      </c>
      <c r="H10" t="s">
        <v>143</v>
      </c>
      <c r="J10">
        <v>8</v>
      </c>
      <c r="K10" t="s">
        <v>162</v>
      </c>
      <c r="M10">
        <v>8</v>
      </c>
      <c r="N10" t="s">
        <v>196</v>
      </c>
      <c r="P10">
        <v>8</v>
      </c>
      <c r="Q10" t="s">
        <v>37</v>
      </c>
      <c r="R10" t="s">
        <v>97</v>
      </c>
      <c r="T10">
        <v>8</v>
      </c>
      <c r="U10" t="s">
        <v>275</v>
      </c>
      <c r="V10" t="s">
        <v>97</v>
      </c>
      <c r="X10">
        <v>8</v>
      </c>
      <c r="Y10" t="s">
        <v>21</v>
      </c>
      <c r="Z10" t="s">
        <v>97</v>
      </c>
      <c r="AB10">
        <v>8</v>
      </c>
      <c r="AC10" t="s">
        <v>344</v>
      </c>
      <c r="AD10" t="s">
        <v>97</v>
      </c>
      <c r="AF10">
        <v>8</v>
      </c>
      <c r="AG10" t="s">
        <v>390</v>
      </c>
      <c r="AH10" t="s">
        <v>97</v>
      </c>
      <c r="AJ10">
        <v>8</v>
      </c>
      <c r="AK10" t="s">
        <v>338</v>
      </c>
      <c r="AM10">
        <v>8</v>
      </c>
      <c r="AN10" t="s">
        <v>473</v>
      </c>
    </row>
    <row r="11" spans="1:40" x14ac:dyDescent="0.25">
      <c r="A11">
        <v>9</v>
      </c>
      <c r="B11" t="s">
        <v>109</v>
      </c>
      <c r="D11">
        <v>9</v>
      </c>
      <c r="E11" t="s">
        <v>128</v>
      </c>
      <c r="G11">
        <v>9</v>
      </c>
      <c r="H11" t="s">
        <v>144</v>
      </c>
      <c r="J11">
        <v>9</v>
      </c>
      <c r="K11" t="s">
        <v>163</v>
      </c>
      <c r="M11">
        <v>9</v>
      </c>
      <c r="N11" t="s">
        <v>197</v>
      </c>
      <c r="P11">
        <v>9</v>
      </c>
      <c r="Q11" t="s">
        <v>223</v>
      </c>
      <c r="R11" t="s">
        <v>97</v>
      </c>
      <c r="T11">
        <v>9</v>
      </c>
      <c r="U11" t="s">
        <v>276</v>
      </c>
      <c r="V11" t="s">
        <v>97</v>
      </c>
      <c r="X11">
        <v>9</v>
      </c>
      <c r="Y11" t="s">
        <v>22</v>
      </c>
      <c r="Z11" t="s">
        <v>97</v>
      </c>
      <c r="AB11">
        <v>9</v>
      </c>
      <c r="AC11" t="s">
        <v>345</v>
      </c>
      <c r="AD11" t="s">
        <v>97</v>
      </c>
      <c r="AF11">
        <v>9</v>
      </c>
      <c r="AG11" t="s">
        <v>391</v>
      </c>
      <c r="AH11" t="s">
        <v>97</v>
      </c>
      <c r="AJ11">
        <v>9</v>
      </c>
      <c r="AK11" t="s">
        <v>462</v>
      </c>
      <c r="AM11">
        <v>9</v>
      </c>
      <c r="AN11" t="s">
        <v>474</v>
      </c>
    </row>
    <row r="12" spans="1:40" x14ac:dyDescent="0.25">
      <c r="A12">
        <v>10</v>
      </c>
      <c r="B12" t="s">
        <v>110</v>
      </c>
      <c r="D12">
        <v>10</v>
      </c>
      <c r="E12" t="s">
        <v>129</v>
      </c>
      <c r="G12">
        <v>10</v>
      </c>
      <c r="H12" t="s">
        <v>145</v>
      </c>
      <c r="J12">
        <v>10</v>
      </c>
      <c r="K12" t="s">
        <v>164</v>
      </c>
      <c r="M12">
        <v>10</v>
      </c>
      <c r="N12" t="s">
        <v>198</v>
      </c>
      <c r="P12">
        <v>10</v>
      </c>
      <c r="Q12" t="s">
        <v>224</v>
      </c>
      <c r="R12" t="s">
        <v>97</v>
      </c>
      <c r="T12">
        <v>10</v>
      </c>
      <c r="U12" t="s">
        <v>277</v>
      </c>
      <c r="V12" t="s">
        <v>97</v>
      </c>
      <c r="X12">
        <v>10</v>
      </c>
      <c r="Y12" t="s">
        <v>23</v>
      </c>
      <c r="Z12" t="s">
        <v>97</v>
      </c>
      <c r="AB12">
        <v>10</v>
      </c>
      <c r="AC12" t="s">
        <v>346</v>
      </c>
      <c r="AD12" t="s">
        <v>97</v>
      </c>
      <c r="AF12">
        <v>10</v>
      </c>
      <c r="AG12" t="s">
        <v>392</v>
      </c>
      <c r="AH12" t="s">
        <v>97</v>
      </c>
      <c r="AJ12">
        <v>10</v>
      </c>
      <c r="AK12" t="s">
        <v>463</v>
      </c>
      <c r="AM12">
        <v>10</v>
      </c>
      <c r="AN12" t="s">
        <v>475</v>
      </c>
    </row>
    <row r="13" spans="1:40" x14ac:dyDescent="0.25">
      <c r="A13">
        <v>11</v>
      </c>
      <c r="B13" t="s">
        <v>111</v>
      </c>
      <c r="D13">
        <v>11</v>
      </c>
      <c r="E13" t="s">
        <v>130</v>
      </c>
      <c r="G13">
        <v>11</v>
      </c>
      <c r="H13" t="s">
        <v>44</v>
      </c>
      <c r="J13">
        <v>11</v>
      </c>
      <c r="K13" t="s">
        <v>165</v>
      </c>
      <c r="M13">
        <v>11</v>
      </c>
      <c r="N13" t="s">
        <v>199</v>
      </c>
      <c r="P13">
        <v>11</v>
      </c>
      <c r="Q13" t="s">
        <v>225</v>
      </c>
      <c r="R13" t="s">
        <v>97</v>
      </c>
      <c r="T13">
        <v>11</v>
      </c>
      <c r="U13" t="s">
        <v>278</v>
      </c>
      <c r="V13" t="s">
        <v>97</v>
      </c>
      <c r="X13">
        <v>11</v>
      </c>
      <c r="Y13" t="s">
        <v>24</v>
      </c>
      <c r="Z13" t="s">
        <v>97</v>
      </c>
      <c r="AB13">
        <v>11</v>
      </c>
      <c r="AC13" t="s">
        <v>347</v>
      </c>
      <c r="AD13" t="s">
        <v>97</v>
      </c>
      <c r="AF13">
        <v>11</v>
      </c>
      <c r="AG13" t="s">
        <v>393</v>
      </c>
      <c r="AH13" t="s">
        <v>97</v>
      </c>
      <c r="AJ13">
        <v>11</v>
      </c>
      <c r="AK13" t="s">
        <v>464</v>
      </c>
      <c r="AM13">
        <v>11</v>
      </c>
      <c r="AN13" t="s">
        <v>476</v>
      </c>
    </row>
    <row r="14" spans="1:40" x14ac:dyDescent="0.25">
      <c r="A14">
        <v>12</v>
      </c>
      <c r="B14" t="s">
        <v>112</v>
      </c>
      <c r="D14">
        <v>12</v>
      </c>
      <c r="E14" t="s">
        <v>131</v>
      </c>
      <c r="G14">
        <v>12</v>
      </c>
      <c r="H14" t="s">
        <v>16</v>
      </c>
      <c r="J14">
        <v>12</v>
      </c>
      <c r="K14" t="s">
        <v>81</v>
      </c>
      <c r="M14">
        <v>12</v>
      </c>
      <c r="N14" t="s">
        <v>200</v>
      </c>
      <c r="P14">
        <v>12</v>
      </c>
      <c r="Q14" t="s">
        <v>226</v>
      </c>
      <c r="R14" t="s">
        <v>97</v>
      </c>
      <c r="T14">
        <v>12</v>
      </c>
      <c r="U14" t="s">
        <v>279</v>
      </c>
      <c r="V14" t="s">
        <v>97</v>
      </c>
      <c r="X14">
        <v>12</v>
      </c>
      <c r="Y14" t="s">
        <v>25</v>
      </c>
      <c r="Z14" t="s">
        <v>97</v>
      </c>
      <c r="AB14">
        <v>12</v>
      </c>
      <c r="AC14" t="s">
        <v>348</v>
      </c>
      <c r="AD14" t="s">
        <v>97</v>
      </c>
      <c r="AF14">
        <v>12</v>
      </c>
      <c r="AG14" t="s">
        <v>207</v>
      </c>
      <c r="AH14" t="s">
        <v>97</v>
      </c>
      <c r="AJ14">
        <v>12</v>
      </c>
      <c r="AK14" t="s">
        <v>465</v>
      </c>
      <c r="AM14">
        <v>12</v>
      </c>
      <c r="AN14" t="s">
        <v>477</v>
      </c>
    </row>
    <row r="15" spans="1:40" x14ac:dyDescent="0.25">
      <c r="A15">
        <v>13</v>
      </c>
      <c r="B15" t="s">
        <v>113</v>
      </c>
      <c r="D15">
        <v>13</v>
      </c>
      <c r="E15" t="s">
        <v>132</v>
      </c>
      <c r="G15">
        <v>13</v>
      </c>
      <c r="H15" t="s">
        <v>146</v>
      </c>
      <c r="J15">
        <v>13</v>
      </c>
      <c r="K15" t="s">
        <v>166</v>
      </c>
      <c r="M15">
        <v>13</v>
      </c>
      <c r="N15" t="s">
        <v>201</v>
      </c>
      <c r="P15">
        <v>13</v>
      </c>
      <c r="Q15" t="s">
        <v>227</v>
      </c>
      <c r="R15" t="s">
        <v>97</v>
      </c>
      <c r="T15">
        <v>13</v>
      </c>
      <c r="U15" t="s">
        <v>280</v>
      </c>
      <c r="V15" t="s">
        <v>97</v>
      </c>
      <c r="X15">
        <v>13</v>
      </c>
      <c r="Y15" t="s">
        <v>26</v>
      </c>
      <c r="Z15" t="s">
        <v>97</v>
      </c>
      <c r="AB15">
        <v>13</v>
      </c>
      <c r="AC15" t="s">
        <v>349</v>
      </c>
      <c r="AD15" t="s">
        <v>97</v>
      </c>
      <c r="AF15">
        <v>13</v>
      </c>
      <c r="AG15" t="s">
        <v>357</v>
      </c>
      <c r="AH15" t="s">
        <v>97</v>
      </c>
      <c r="AM15">
        <v>13</v>
      </c>
      <c r="AN15" t="s">
        <v>478</v>
      </c>
    </row>
    <row r="16" spans="1:40" x14ac:dyDescent="0.25">
      <c r="A16">
        <v>14</v>
      </c>
      <c r="B16" t="s">
        <v>114</v>
      </c>
      <c r="D16">
        <v>14</v>
      </c>
      <c r="E16" t="s">
        <v>133</v>
      </c>
      <c r="G16">
        <v>14</v>
      </c>
      <c r="H16" t="s">
        <v>147</v>
      </c>
      <c r="J16">
        <v>14</v>
      </c>
      <c r="K16" t="s">
        <v>167</v>
      </c>
      <c r="M16">
        <v>14</v>
      </c>
      <c r="N16" t="s">
        <v>202</v>
      </c>
      <c r="P16">
        <v>14</v>
      </c>
      <c r="Q16" t="s">
        <v>83</v>
      </c>
      <c r="R16" t="s">
        <v>97</v>
      </c>
      <c r="T16">
        <v>14</v>
      </c>
      <c r="U16" t="s">
        <v>281</v>
      </c>
      <c r="V16" t="s">
        <v>97</v>
      </c>
      <c r="X16">
        <v>14</v>
      </c>
      <c r="Y16" t="s">
        <v>27</v>
      </c>
      <c r="Z16" t="s">
        <v>97</v>
      </c>
      <c r="AB16">
        <v>14</v>
      </c>
      <c r="AC16" t="s">
        <v>350</v>
      </c>
      <c r="AD16" t="s">
        <v>97</v>
      </c>
      <c r="AF16">
        <v>14</v>
      </c>
      <c r="AG16" t="s">
        <v>394</v>
      </c>
      <c r="AH16" t="s">
        <v>97</v>
      </c>
      <c r="AM16">
        <v>14</v>
      </c>
      <c r="AN16" t="s">
        <v>479</v>
      </c>
    </row>
    <row r="17" spans="1:40" x14ac:dyDescent="0.25">
      <c r="A17">
        <v>15</v>
      </c>
      <c r="B17" t="s">
        <v>115</v>
      </c>
      <c r="D17">
        <v>15</v>
      </c>
      <c r="E17" t="s">
        <v>134</v>
      </c>
      <c r="G17">
        <v>15</v>
      </c>
      <c r="H17" t="s">
        <v>148</v>
      </c>
      <c r="J17">
        <v>15</v>
      </c>
      <c r="K17" t="s">
        <v>168</v>
      </c>
      <c r="M17">
        <v>15</v>
      </c>
      <c r="N17" t="s">
        <v>32</v>
      </c>
      <c r="P17">
        <v>15</v>
      </c>
      <c r="Q17" t="s">
        <v>84</v>
      </c>
      <c r="R17" t="s">
        <v>97</v>
      </c>
      <c r="T17">
        <v>15</v>
      </c>
      <c r="U17" t="s">
        <v>282</v>
      </c>
      <c r="V17" t="s">
        <v>97</v>
      </c>
      <c r="X17">
        <v>15</v>
      </c>
      <c r="Y17" t="s">
        <v>28</v>
      </c>
      <c r="Z17" t="s">
        <v>97</v>
      </c>
      <c r="AB17">
        <v>15</v>
      </c>
      <c r="AC17" t="s">
        <v>351</v>
      </c>
      <c r="AD17" t="s">
        <v>97</v>
      </c>
      <c r="AF17">
        <v>15</v>
      </c>
      <c r="AG17" t="s">
        <v>395</v>
      </c>
      <c r="AH17" t="s">
        <v>97</v>
      </c>
      <c r="AM17">
        <v>15</v>
      </c>
      <c r="AN17" t="s">
        <v>480</v>
      </c>
    </row>
    <row r="18" spans="1:40" x14ac:dyDescent="0.25">
      <c r="A18">
        <v>16</v>
      </c>
      <c r="B18" t="s">
        <v>116</v>
      </c>
      <c r="D18">
        <v>16</v>
      </c>
      <c r="E18" t="s">
        <v>135</v>
      </c>
      <c r="G18">
        <v>16</v>
      </c>
      <c r="H18" t="s">
        <v>149</v>
      </c>
      <c r="J18">
        <v>16</v>
      </c>
      <c r="K18" t="s">
        <v>169</v>
      </c>
      <c r="M18">
        <v>16</v>
      </c>
      <c r="N18" t="s">
        <v>203</v>
      </c>
      <c r="P18">
        <v>16</v>
      </c>
      <c r="Q18" t="s">
        <v>85</v>
      </c>
      <c r="R18" t="s">
        <v>97</v>
      </c>
      <c r="T18">
        <v>16</v>
      </c>
      <c r="U18" t="s">
        <v>283</v>
      </c>
      <c r="V18" t="s">
        <v>97</v>
      </c>
      <c r="X18">
        <v>16</v>
      </c>
      <c r="Y18" t="s">
        <v>29</v>
      </c>
      <c r="Z18" t="s">
        <v>97</v>
      </c>
      <c r="AB18">
        <v>16</v>
      </c>
      <c r="AC18" t="s">
        <v>352</v>
      </c>
      <c r="AD18" t="s">
        <v>97</v>
      </c>
      <c r="AF18">
        <v>16</v>
      </c>
      <c r="AG18" t="s">
        <v>396</v>
      </c>
      <c r="AH18" t="s">
        <v>97</v>
      </c>
      <c r="AM18">
        <v>16</v>
      </c>
      <c r="AN18" t="s">
        <v>481</v>
      </c>
    </row>
    <row r="19" spans="1:40" x14ac:dyDescent="0.25">
      <c r="A19">
        <v>17</v>
      </c>
      <c r="B19" t="s">
        <v>117</v>
      </c>
      <c r="G19">
        <v>17</v>
      </c>
      <c r="H19" t="s">
        <v>150</v>
      </c>
      <c r="J19">
        <v>17</v>
      </c>
      <c r="K19" t="s">
        <v>170</v>
      </c>
      <c r="M19">
        <v>17</v>
      </c>
      <c r="N19" t="s">
        <v>204</v>
      </c>
      <c r="P19">
        <v>17</v>
      </c>
      <c r="Q19" t="s">
        <v>86</v>
      </c>
      <c r="R19" t="s">
        <v>97</v>
      </c>
      <c r="T19">
        <v>17</v>
      </c>
      <c r="U19" t="s">
        <v>284</v>
      </c>
      <c r="V19" t="s">
        <v>97</v>
      </c>
      <c r="X19">
        <v>17</v>
      </c>
      <c r="Y19" t="s">
        <v>30</v>
      </c>
      <c r="Z19" t="s">
        <v>97</v>
      </c>
      <c r="AB19">
        <v>17</v>
      </c>
      <c r="AC19" t="s">
        <v>353</v>
      </c>
      <c r="AD19" t="s">
        <v>97</v>
      </c>
      <c r="AF19">
        <v>17</v>
      </c>
      <c r="AG19" t="s">
        <v>307</v>
      </c>
      <c r="AH19" t="s">
        <v>97</v>
      </c>
      <c r="AM19">
        <v>17</v>
      </c>
      <c r="AN19" t="s">
        <v>482</v>
      </c>
    </row>
    <row r="20" spans="1:40" x14ac:dyDescent="0.25">
      <c r="A20">
        <v>18</v>
      </c>
      <c r="B20" t="s">
        <v>118</v>
      </c>
      <c r="G20">
        <v>18</v>
      </c>
      <c r="H20" t="s">
        <v>151</v>
      </c>
      <c r="J20">
        <v>18</v>
      </c>
      <c r="K20" t="s">
        <v>171</v>
      </c>
      <c r="M20">
        <v>18</v>
      </c>
      <c r="N20" t="s">
        <v>205</v>
      </c>
      <c r="P20">
        <v>18</v>
      </c>
      <c r="Q20" t="s">
        <v>228</v>
      </c>
      <c r="R20" t="s">
        <v>97</v>
      </c>
      <c r="T20">
        <v>18</v>
      </c>
      <c r="U20" t="s">
        <v>285</v>
      </c>
      <c r="V20" t="s">
        <v>97</v>
      </c>
      <c r="X20">
        <v>18</v>
      </c>
      <c r="Y20" t="s">
        <v>31</v>
      </c>
      <c r="Z20" t="s">
        <v>97</v>
      </c>
      <c r="AB20">
        <v>18</v>
      </c>
      <c r="AC20" t="s">
        <v>354</v>
      </c>
      <c r="AD20" t="s">
        <v>97</v>
      </c>
      <c r="AF20">
        <v>18</v>
      </c>
      <c r="AG20" t="s">
        <v>397</v>
      </c>
      <c r="AH20" t="s">
        <v>97</v>
      </c>
      <c r="AM20">
        <v>18</v>
      </c>
      <c r="AN20" t="s">
        <v>483</v>
      </c>
    </row>
    <row r="21" spans="1:40" x14ac:dyDescent="0.25">
      <c r="A21">
        <v>19</v>
      </c>
      <c r="B21" t="s">
        <v>119</v>
      </c>
      <c r="G21">
        <v>19</v>
      </c>
      <c r="H21" t="s">
        <v>152</v>
      </c>
      <c r="J21">
        <v>19</v>
      </c>
      <c r="K21" t="s">
        <v>172</v>
      </c>
      <c r="M21">
        <v>19</v>
      </c>
      <c r="N21" t="s">
        <v>206</v>
      </c>
      <c r="P21">
        <v>19</v>
      </c>
      <c r="Q21" t="s">
        <v>229</v>
      </c>
      <c r="R21" t="s">
        <v>97</v>
      </c>
      <c r="T21">
        <v>19</v>
      </c>
      <c r="U21" t="s">
        <v>286</v>
      </c>
      <c r="V21" t="s">
        <v>97</v>
      </c>
      <c r="X21">
        <v>19</v>
      </c>
      <c r="Y21" t="s">
        <v>32</v>
      </c>
      <c r="Z21" t="s">
        <v>97</v>
      </c>
      <c r="AB21">
        <v>19</v>
      </c>
      <c r="AC21" t="s">
        <v>355</v>
      </c>
      <c r="AD21" t="s">
        <v>97</v>
      </c>
      <c r="AF21">
        <v>19</v>
      </c>
      <c r="AG21" t="s">
        <v>398</v>
      </c>
      <c r="AH21" t="s">
        <v>97</v>
      </c>
      <c r="AM21">
        <v>19</v>
      </c>
      <c r="AN21" t="s">
        <v>484</v>
      </c>
    </row>
    <row r="22" spans="1:40" x14ac:dyDescent="0.25">
      <c r="G22">
        <v>20</v>
      </c>
      <c r="H22" t="s">
        <v>153</v>
      </c>
      <c r="J22">
        <v>20</v>
      </c>
      <c r="K22" t="s">
        <v>173</v>
      </c>
      <c r="M22">
        <v>20</v>
      </c>
      <c r="N22" t="s">
        <v>207</v>
      </c>
      <c r="P22">
        <v>20</v>
      </c>
      <c r="Q22" t="s">
        <v>230</v>
      </c>
      <c r="R22" t="s">
        <v>97</v>
      </c>
      <c r="T22">
        <v>20</v>
      </c>
      <c r="U22" t="s">
        <v>287</v>
      </c>
      <c r="V22" t="s">
        <v>97</v>
      </c>
      <c r="X22">
        <v>20</v>
      </c>
      <c r="Y22" t="s">
        <v>33</v>
      </c>
      <c r="Z22" t="s">
        <v>97</v>
      </c>
      <c r="AB22">
        <v>20</v>
      </c>
      <c r="AC22" t="s">
        <v>356</v>
      </c>
      <c r="AD22" t="s">
        <v>97</v>
      </c>
      <c r="AF22">
        <v>20</v>
      </c>
      <c r="AG22" t="s">
        <v>399</v>
      </c>
      <c r="AH22" t="s">
        <v>97</v>
      </c>
      <c r="AM22">
        <v>20</v>
      </c>
      <c r="AN22" t="s">
        <v>485</v>
      </c>
    </row>
    <row r="23" spans="1:40" x14ac:dyDescent="0.25">
      <c r="G23">
        <v>21</v>
      </c>
      <c r="H23" t="s">
        <v>154</v>
      </c>
      <c r="J23">
        <v>21</v>
      </c>
      <c r="K23" t="s">
        <v>174</v>
      </c>
      <c r="M23">
        <v>21</v>
      </c>
      <c r="N23" t="s">
        <v>203</v>
      </c>
      <c r="P23">
        <v>21</v>
      </c>
      <c r="Q23" t="s">
        <v>231</v>
      </c>
      <c r="R23" t="s">
        <v>97</v>
      </c>
      <c r="T23">
        <v>21</v>
      </c>
      <c r="U23" t="s">
        <v>288</v>
      </c>
      <c r="V23" t="s">
        <v>97</v>
      </c>
      <c r="X23">
        <v>21</v>
      </c>
      <c r="Y23" t="s">
        <v>34</v>
      </c>
      <c r="Z23" t="s">
        <v>97</v>
      </c>
      <c r="AB23">
        <v>21</v>
      </c>
      <c r="AC23" t="s">
        <v>357</v>
      </c>
      <c r="AD23" t="s">
        <v>97</v>
      </c>
      <c r="AF23">
        <v>21</v>
      </c>
      <c r="AG23" t="s">
        <v>400</v>
      </c>
      <c r="AH23" t="s">
        <v>97</v>
      </c>
      <c r="AM23">
        <v>21</v>
      </c>
      <c r="AN23" t="s">
        <v>486</v>
      </c>
    </row>
    <row r="24" spans="1:40" x14ac:dyDescent="0.25">
      <c r="J24">
        <v>22</v>
      </c>
      <c r="K24" t="s">
        <v>175</v>
      </c>
      <c r="M24">
        <v>22</v>
      </c>
      <c r="N24" t="s">
        <v>208</v>
      </c>
      <c r="P24">
        <v>22</v>
      </c>
      <c r="Q24" t="s">
        <v>232</v>
      </c>
      <c r="R24" t="s">
        <v>97</v>
      </c>
      <c r="T24">
        <v>22</v>
      </c>
      <c r="U24" t="s">
        <v>289</v>
      </c>
      <c r="V24" t="s">
        <v>97</v>
      </c>
      <c r="X24">
        <v>22</v>
      </c>
      <c r="Y24" t="s">
        <v>35</v>
      </c>
      <c r="Z24" t="s">
        <v>97</v>
      </c>
      <c r="AB24">
        <v>22</v>
      </c>
      <c r="AC24" t="s">
        <v>358</v>
      </c>
      <c r="AD24" t="s">
        <v>97</v>
      </c>
      <c r="AF24">
        <v>22</v>
      </c>
      <c r="AG24" t="s">
        <v>401</v>
      </c>
      <c r="AH24" t="s">
        <v>97</v>
      </c>
      <c r="AM24">
        <v>22</v>
      </c>
      <c r="AN24" t="s">
        <v>487</v>
      </c>
    </row>
    <row r="25" spans="1:40" x14ac:dyDescent="0.25">
      <c r="J25">
        <v>23</v>
      </c>
      <c r="K25" t="s">
        <v>80</v>
      </c>
      <c r="M25">
        <v>23</v>
      </c>
      <c r="N25" t="s">
        <v>209</v>
      </c>
      <c r="P25">
        <v>23</v>
      </c>
      <c r="Q25" t="s">
        <v>233</v>
      </c>
      <c r="R25" t="s">
        <v>97</v>
      </c>
      <c r="T25">
        <v>23</v>
      </c>
      <c r="U25" t="s">
        <v>290</v>
      </c>
      <c r="V25" t="s">
        <v>97</v>
      </c>
      <c r="X25">
        <v>23</v>
      </c>
      <c r="Y25" t="s">
        <v>36</v>
      </c>
      <c r="Z25" t="s">
        <v>97</v>
      </c>
      <c r="AB25">
        <v>23</v>
      </c>
      <c r="AC25" t="s">
        <v>359</v>
      </c>
      <c r="AD25" t="s">
        <v>97</v>
      </c>
      <c r="AF25">
        <v>23</v>
      </c>
      <c r="AG25" t="s">
        <v>402</v>
      </c>
      <c r="AH25" t="s">
        <v>97</v>
      </c>
      <c r="AM25">
        <v>23</v>
      </c>
      <c r="AN25" t="s">
        <v>488</v>
      </c>
    </row>
    <row r="26" spans="1:40" x14ac:dyDescent="0.25">
      <c r="J26">
        <v>24</v>
      </c>
      <c r="K26" t="s">
        <v>176</v>
      </c>
      <c r="M26">
        <v>24</v>
      </c>
      <c r="N26" t="s">
        <v>210</v>
      </c>
      <c r="P26">
        <v>24</v>
      </c>
      <c r="Q26" t="s">
        <v>178</v>
      </c>
      <c r="R26" t="s">
        <v>97</v>
      </c>
      <c r="T26">
        <v>24</v>
      </c>
      <c r="U26" t="s">
        <v>291</v>
      </c>
      <c r="V26" t="s">
        <v>97</v>
      </c>
      <c r="X26">
        <v>24</v>
      </c>
      <c r="Y26" t="s">
        <v>37</v>
      </c>
      <c r="Z26" t="s">
        <v>97</v>
      </c>
      <c r="AB26">
        <v>24</v>
      </c>
      <c r="AC26" t="s">
        <v>360</v>
      </c>
      <c r="AD26" t="s">
        <v>97</v>
      </c>
      <c r="AF26">
        <v>24</v>
      </c>
      <c r="AG26" t="s">
        <v>403</v>
      </c>
      <c r="AH26" t="s">
        <v>97</v>
      </c>
      <c r="AM26">
        <v>24</v>
      </c>
      <c r="AN26" t="s">
        <v>489</v>
      </c>
    </row>
    <row r="27" spans="1:40" x14ac:dyDescent="0.25">
      <c r="J27">
        <v>25</v>
      </c>
      <c r="K27" t="s">
        <v>177</v>
      </c>
      <c r="M27">
        <v>25</v>
      </c>
      <c r="N27" t="s">
        <v>211</v>
      </c>
      <c r="P27">
        <v>25</v>
      </c>
      <c r="Q27" t="s">
        <v>234</v>
      </c>
      <c r="R27" t="s">
        <v>97</v>
      </c>
      <c r="T27">
        <v>25</v>
      </c>
      <c r="U27" t="s">
        <v>292</v>
      </c>
      <c r="V27" t="s">
        <v>97</v>
      </c>
      <c r="X27">
        <v>25</v>
      </c>
      <c r="Y27" t="s">
        <v>38</v>
      </c>
      <c r="Z27" t="s">
        <v>97</v>
      </c>
      <c r="AB27">
        <v>25</v>
      </c>
      <c r="AC27" t="s">
        <v>361</v>
      </c>
      <c r="AD27" t="s">
        <v>97</v>
      </c>
      <c r="AF27">
        <v>25</v>
      </c>
      <c r="AG27" t="s">
        <v>404</v>
      </c>
      <c r="AH27" t="s">
        <v>97</v>
      </c>
      <c r="AM27">
        <v>25</v>
      </c>
      <c r="AN27" t="s">
        <v>490</v>
      </c>
    </row>
    <row r="28" spans="1:40" x14ac:dyDescent="0.25">
      <c r="J28">
        <v>26</v>
      </c>
      <c r="K28" t="s">
        <v>178</v>
      </c>
      <c r="M28">
        <v>26</v>
      </c>
      <c r="N28" t="s">
        <v>212</v>
      </c>
      <c r="P28">
        <v>26</v>
      </c>
      <c r="Q28" t="s">
        <v>235</v>
      </c>
      <c r="R28" t="s">
        <v>97</v>
      </c>
      <c r="T28">
        <v>26</v>
      </c>
      <c r="U28" t="s">
        <v>293</v>
      </c>
      <c r="V28" t="s">
        <v>98</v>
      </c>
      <c r="X28">
        <v>26</v>
      </c>
      <c r="Y28" t="s">
        <v>39</v>
      </c>
      <c r="Z28" t="s">
        <v>97</v>
      </c>
      <c r="AB28">
        <v>26</v>
      </c>
      <c r="AC28" t="s">
        <v>362</v>
      </c>
      <c r="AD28" t="s">
        <v>97</v>
      </c>
      <c r="AF28">
        <v>26</v>
      </c>
      <c r="AG28" t="s">
        <v>405</v>
      </c>
      <c r="AH28" t="s">
        <v>97</v>
      </c>
      <c r="AM28">
        <v>26</v>
      </c>
      <c r="AN28" t="s">
        <v>491</v>
      </c>
    </row>
    <row r="29" spans="1:40" x14ac:dyDescent="0.25">
      <c r="J29">
        <v>27</v>
      </c>
      <c r="K29" t="s">
        <v>179</v>
      </c>
      <c r="M29">
        <v>27</v>
      </c>
      <c r="N29" t="s">
        <v>213</v>
      </c>
      <c r="P29">
        <v>27</v>
      </c>
      <c r="Q29" t="s">
        <v>236</v>
      </c>
      <c r="R29" t="s">
        <v>97</v>
      </c>
      <c r="T29">
        <v>27</v>
      </c>
      <c r="U29" t="s">
        <v>294</v>
      </c>
      <c r="V29" t="s">
        <v>98</v>
      </c>
      <c r="X29">
        <v>27</v>
      </c>
      <c r="Y29" t="s">
        <v>40</v>
      </c>
      <c r="Z29" t="s">
        <v>97</v>
      </c>
      <c r="AB29">
        <v>27</v>
      </c>
      <c r="AC29" t="s">
        <v>363</v>
      </c>
      <c r="AD29" t="s">
        <v>97</v>
      </c>
      <c r="AF29">
        <v>27</v>
      </c>
      <c r="AG29" t="s">
        <v>406</v>
      </c>
      <c r="AH29" t="s">
        <v>97</v>
      </c>
      <c r="AM29">
        <v>27</v>
      </c>
      <c r="AN29" t="s">
        <v>492</v>
      </c>
    </row>
    <row r="30" spans="1:40" x14ac:dyDescent="0.25">
      <c r="J30">
        <v>28</v>
      </c>
      <c r="K30" t="s">
        <v>180</v>
      </c>
      <c r="M30">
        <v>28</v>
      </c>
      <c r="N30" t="s">
        <v>214</v>
      </c>
      <c r="P30">
        <v>28</v>
      </c>
      <c r="Q30" t="s">
        <v>237</v>
      </c>
      <c r="R30" t="s">
        <v>97</v>
      </c>
      <c r="T30">
        <v>28</v>
      </c>
      <c r="U30" t="s">
        <v>295</v>
      </c>
      <c r="V30" t="s">
        <v>98</v>
      </c>
      <c r="X30">
        <v>28</v>
      </c>
      <c r="Y30" t="s">
        <v>41</v>
      </c>
      <c r="Z30" t="s">
        <v>97</v>
      </c>
      <c r="AB30">
        <v>28</v>
      </c>
      <c r="AC30" t="s">
        <v>364</v>
      </c>
      <c r="AD30" t="s">
        <v>97</v>
      </c>
      <c r="AF30">
        <v>28</v>
      </c>
      <c r="AG30" t="s">
        <v>407</v>
      </c>
      <c r="AH30" t="s">
        <v>97</v>
      </c>
    </row>
    <row r="31" spans="1:40" x14ac:dyDescent="0.25">
      <c r="J31">
        <v>29</v>
      </c>
      <c r="K31" t="s">
        <v>181</v>
      </c>
      <c r="M31">
        <v>29</v>
      </c>
      <c r="N31" t="s">
        <v>215</v>
      </c>
      <c r="P31">
        <v>29</v>
      </c>
      <c r="Q31" t="s">
        <v>238</v>
      </c>
      <c r="R31" t="s">
        <v>97</v>
      </c>
      <c r="T31">
        <v>29</v>
      </c>
      <c r="U31" t="s">
        <v>296</v>
      </c>
      <c r="V31" t="s">
        <v>98</v>
      </c>
      <c r="X31">
        <v>29</v>
      </c>
      <c r="Y31" t="s">
        <v>42</v>
      </c>
      <c r="Z31" t="s">
        <v>97</v>
      </c>
      <c r="AB31">
        <v>29</v>
      </c>
      <c r="AC31" t="s">
        <v>365</v>
      </c>
      <c r="AD31" t="s">
        <v>97</v>
      </c>
      <c r="AF31">
        <v>29</v>
      </c>
      <c r="AG31" t="s">
        <v>408</v>
      </c>
      <c r="AH31" t="s">
        <v>97</v>
      </c>
    </row>
    <row r="32" spans="1:40" x14ac:dyDescent="0.25">
      <c r="J32">
        <v>30</v>
      </c>
      <c r="K32" t="s">
        <v>182</v>
      </c>
      <c r="P32">
        <v>30</v>
      </c>
      <c r="Q32" t="s">
        <v>239</v>
      </c>
      <c r="R32" t="s">
        <v>97</v>
      </c>
      <c r="T32">
        <v>30</v>
      </c>
      <c r="U32" t="s">
        <v>297</v>
      </c>
      <c r="V32" t="s">
        <v>98</v>
      </c>
      <c r="X32">
        <v>30</v>
      </c>
      <c r="Y32" t="s">
        <v>43</v>
      </c>
      <c r="Z32" t="s">
        <v>97</v>
      </c>
      <c r="AB32">
        <v>30</v>
      </c>
      <c r="AC32" t="s">
        <v>366</v>
      </c>
      <c r="AD32" t="s">
        <v>97</v>
      </c>
      <c r="AF32">
        <v>30</v>
      </c>
      <c r="AG32" t="s">
        <v>409</v>
      </c>
      <c r="AH32" t="s">
        <v>97</v>
      </c>
    </row>
    <row r="33" spans="10:34" x14ac:dyDescent="0.25">
      <c r="J33">
        <v>31</v>
      </c>
      <c r="K33" t="s">
        <v>183</v>
      </c>
      <c r="P33">
        <v>31</v>
      </c>
      <c r="Q33" t="s">
        <v>240</v>
      </c>
      <c r="R33" t="s">
        <v>97</v>
      </c>
      <c r="T33">
        <v>31</v>
      </c>
      <c r="U33" t="s">
        <v>298</v>
      </c>
      <c r="V33" t="s">
        <v>98</v>
      </c>
      <c r="X33">
        <v>31</v>
      </c>
      <c r="Y33" t="s">
        <v>44</v>
      </c>
      <c r="Z33" t="s">
        <v>97</v>
      </c>
      <c r="AB33">
        <v>31</v>
      </c>
      <c r="AC33" t="s">
        <v>367</v>
      </c>
      <c r="AD33" t="s">
        <v>97</v>
      </c>
      <c r="AF33">
        <v>31</v>
      </c>
      <c r="AG33" t="s">
        <v>410</v>
      </c>
      <c r="AH33" t="s">
        <v>97</v>
      </c>
    </row>
    <row r="34" spans="10:34" x14ac:dyDescent="0.25">
      <c r="J34">
        <v>32</v>
      </c>
      <c r="K34" t="s">
        <v>184</v>
      </c>
      <c r="P34">
        <v>32</v>
      </c>
      <c r="Q34" t="s">
        <v>241</v>
      </c>
      <c r="R34" t="s">
        <v>97</v>
      </c>
      <c r="T34">
        <v>32</v>
      </c>
      <c r="U34" t="s">
        <v>299</v>
      </c>
      <c r="V34" t="s">
        <v>98</v>
      </c>
      <c r="X34">
        <v>32</v>
      </c>
      <c r="Y34" t="s">
        <v>45</v>
      </c>
      <c r="Z34" t="s">
        <v>97</v>
      </c>
      <c r="AB34">
        <v>32</v>
      </c>
      <c r="AC34" t="s">
        <v>368</v>
      </c>
      <c r="AD34" t="s">
        <v>97</v>
      </c>
      <c r="AF34">
        <v>32</v>
      </c>
      <c r="AG34" t="s">
        <v>411</v>
      </c>
      <c r="AH34" t="s">
        <v>97</v>
      </c>
    </row>
    <row r="35" spans="10:34" x14ac:dyDescent="0.25">
      <c r="J35">
        <v>33</v>
      </c>
      <c r="K35" t="s">
        <v>185</v>
      </c>
      <c r="P35">
        <v>33</v>
      </c>
      <c r="Q35" t="s">
        <v>242</v>
      </c>
      <c r="R35" t="s">
        <v>97</v>
      </c>
      <c r="T35">
        <v>33</v>
      </c>
      <c r="U35" t="s">
        <v>300</v>
      </c>
      <c r="V35" t="s">
        <v>98</v>
      </c>
      <c r="X35">
        <v>33</v>
      </c>
      <c r="Y35" t="s">
        <v>46</v>
      </c>
      <c r="Z35" t="s">
        <v>97</v>
      </c>
      <c r="AB35">
        <v>33</v>
      </c>
      <c r="AC35" t="s">
        <v>369</v>
      </c>
      <c r="AD35" t="s">
        <v>97</v>
      </c>
      <c r="AF35">
        <v>33</v>
      </c>
      <c r="AG35" t="s">
        <v>412</v>
      </c>
      <c r="AH35" t="s">
        <v>97</v>
      </c>
    </row>
    <row r="36" spans="10:34" x14ac:dyDescent="0.25">
      <c r="J36">
        <v>34</v>
      </c>
      <c r="K36" t="s">
        <v>186</v>
      </c>
      <c r="P36">
        <v>34</v>
      </c>
      <c r="Q36" t="s">
        <v>243</v>
      </c>
      <c r="R36" t="s">
        <v>97</v>
      </c>
      <c r="T36">
        <v>34</v>
      </c>
      <c r="U36" t="s">
        <v>301</v>
      </c>
      <c r="V36" t="s">
        <v>98</v>
      </c>
      <c r="X36">
        <v>34</v>
      </c>
      <c r="Y36" t="s">
        <v>47</v>
      </c>
      <c r="Z36" t="s">
        <v>97</v>
      </c>
      <c r="AB36">
        <v>34</v>
      </c>
      <c r="AC36" t="s">
        <v>370</v>
      </c>
      <c r="AD36" t="s">
        <v>97</v>
      </c>
      <c r="AF36">
        <v>34</v>
      </c>
      <c r="AG36" t="s">
        <v>413</v>
      </c>
      <c r="AH36" t="s">
        <v>97</v>
      </c>
    </row>
    <row r="37" spans="10:34" x14ac:dyDescent="0.25">
      <c r="J37">
        <v>35</v>
      </c>
      <c r="K37" t="s">
        <v>187</v>
      </c>
      <c r="P37">
        <v>35</v>
      </c>
      <c r="Q37" t="s">
        <v>244</v>
      </c>
      <c r="R37" t="s">
        <v>97</v>
      </c>
      <c r="T37">
        <v>35</v>
      </c>
      <c r="U37" t="s">
        <v>302</v>
      </c>
      <c r="V37" t="s">
        <v>98</v>
      </c>
      <c r="X37">
        <v>35</v>
      </c>
      <c r="Y37" t="s">
        <v>48</v>
      </c>
      <c r="Z37" t="s">
        <v>97</v>
      </c>
      <c r="AB37">
        <v>35</v>
      </c>
      <c r="AC37" t="s">
        <v>371</v>
      </c>
      <c r="AD37" t="s">
        <v>97</v>
      </c>
      <c r="AF37">
        <v>35</v>
      </c>
      <c r="AG37" t="s">
        <v>355</v>
      </c>
      <c r="AH37" t="s">
        <v>97</v>
      </c>
    </row>
    <row r="38" spans="10:34" x14ac:dyDescent="0.25">
      <c r="J38">
        <v>36</v>
      </c>
      <c r="K38" t="s">
        <v>188</v>
      </c>
      <c r="P38">
        <v>36</v>
      </c>
      <c r="Q38" t="s">
        <v>245</v>
      </c>
      <c r="R38" t="s">
        <v>97</v>
      </c>
      <c r="T38">
        <v>36</v>
      </c>
      <c r="U38" t="s">
        <v>303</v>
      </c>
      <c r="V38" t="s">
        <v>98</v>
      </c>
      <c r="X38">
        <v>36</v>
      </c>
      <c r="Y38" t="s">
        <v>49</v>
      </c>
      <c r="Z38" t="s">
        <v>97</v>
      </c>
      <c r="AB38">
        <v>36</v>
      </c>
      <c r="AC38" t="s">
        <v>372</v>
      </c>
      <c r="AD38" t="s">
        <v>97</v>
      </c>
      <c r="AF38">
        <v>36</v>
      </c>
      <c r="AG38" t="s">
        <v>414</v>
      </c>
      <c r="AH38" t="s">
        <v>97</v>
      </c>
    </row>
    <row r="39" spans="10:34" x14ac:dyDescent="0.25">
      <c r="J39">
        <v>37</v>
      </c>
      <c r="K39" t="s">
        <v>571</v>
      </c>
      <c r="P39">
        <v>37</v>
      </c>
      <c r="Q39" t="s">
        <v>246</v>
      </c>
      <c r="R39" t="s">
        <v>97</v>
      </c>
      <c r="T39">
        <v>37</v>
      </c>
      <c r="U39" t="s">
        <v>304</v>
      </c>
      <c r="V39" t="s">
        <v>98</v>
      </c>
      <c r="X39">
        <v>37</v>
      </c>
      <c r="Y39" t="s">
        <v>50</v>
      </c>
      <c r="Z39" t="s">
        <v>98</v>
      </c>
      <c r="AB39">
        <v>37</v>
      </c>
      <c r="AC39" t="s">
        <v>373</v>
      </c>
      <c r="AD39" t="s">
        <v>97</v>
      </c>
      <c r="AF39">
        <v>37</v>
      </c>
      <c r="AG39" t="s">
        <v>415</v>
      </c>
      <c r="AH39" t="s">
        <v>97</v>
      </c>
    </row>
    <row r="40" spans="10:34" x14ac:dyDescent="0.25">
      <c r="P40">
        <v>38</v>
      </c>
      <c r="Q40" t="s">
        <v>247</v>
      </c>
      <c r="R40" t="s">
        <v>97</v>
      </c>
      <c r="T40">
        <v>38</v>
      </c>
      <c r="U40" t="s">
        <v>305</v>
      </c>
      <c r="V40" t="s">
        <v>98</v>
      </c>
      <c r="X40">
        <v>38</v>
      </c>
      <c r="Y40" t="s">
        <v>51</v>
      </c>
      <c r="Z40" t="s">
        <v>98</v>
      </c>
      <c r="AB40">
        <v>38</v>
      </c>
      <c r="AC40" t="s">
        <v>374</v>
      </c>
      <c r="AD40" t="s">
        <v>97</v>
      </c>
      <c r="AF40">
        <v>38</v>
      </c>
      <c r="AG40" t="s">
        <v>416</v>
      </c>
      <c r="AH40" t="s">
        <v>97</v>
      </c>
    </row>
    <row r="41" spans="10:34" x14ac:dyDescent="0.25">
      <c r="P41">
        <v>39</v>
      </c>
      <c r="Q41" t="s">
        <v>80</v>
      </c>
      <c r="R41" t="s">
        <v>97</v>
      </c>
      <c r="T41">
        <v>39</v>
      </c>
      <c r="U41" t="s">
        <v>306</v>
      </c>
      <c r="V41" t="s">
        <v>98</v>
      </c>
      <c r="X41">
        <v>39</v>
      </c>
      <c r="Y41" t="s">
        <v>52</v>
      </c>
      <c r="Z41" t="s">
        <v>98</v>
      </c>
      <c r="AB41">
        <v>39</v>
      </c>
      <c r="AC41" t="s">
        <v>375</v>
      </c>
      <c r="AD41" t="s">
        <v>97</v>
      </c>
      <c r="AF41">
        <v>39</v>
      </c>
      <c r="AG41" t="s">
        <v>417</v>
      </c>
      <c r="AH41" t="s">
        <v>97</v>
      </c>
    </row>
    <row r="42" spans="10:34" x14ac:dyDescent="0.25">
      <c r="P42">
        <v>40</v>
      </c>
      <c r="Q42" t="s">
        <v>248</v>
      </c>
      <c r="R42" t="s">
        <v>97</v>
      </c>
      <c r="T42">
        <v>40</v>
      </c>
      <c r="U42" t="s">
        <v>307</v>
      </c>
      <c r="V42" t="s">
        <v>98</v>
      </c>
      <c r="X42">
        <v>40</v>
      </c>
      <c r="Y42" t="s">
        <v>53</v>
      </c>
      <c r="Z42" t="s">
        <v>98</v>
      </c>
      <c r="AB42">
        <v>40</v>
      </c>
      <c r="AC42" t="s">
        <v>229</v>
      </c>
      <c r="AD42" t="s">
        <v>97</v>
      </c>
      <c r="AF42">
        <v>40</v>
      </c>
      <c r="AG42" t="s">
        <v>418</v>
      </c>
      <c r="AH42" t="s">
        <v>97</v>
      </c>
    </row>
    <row r="43" spans="10:34" x14ac:dyDescent="0.25">
      <c r="P43">
        <v>41</v>
      </c>
      <c r="Q43" t="s">
        <v>249</v>
      </c>
      <c r="R43" t="s">
        <v>97</v>
      </c>
      <c r="T43">
        <v>41</v>
      </c>
      <c r="U43" t="s">
        <v>308</v>
      </c>
      <c r="V43" t="s">
        <v>98</v>
      </c>
      <c r="X43">
        <v>41</v>
      </c>
      <c r="Y43" t="s">
        <v>54</v>
      </c>
      <c r="Z43" t="s">
        <v>98</v>
      </c>
      <c r="AB43">
        <v>41</v>
      </c>
      <c r="AC43" t="s">
        <v>376</v>
      </c>
      <c r="AD43" t="s">
        <v>97</v>
      </c>
      <c r="AF43">
        <v>41</v>
      </c>
      <c r="AG43" t="s">
        <v>419</v>
      </c>
      <c r="AH43" t="s">
        <v>98</v>
      </c>
    </row>
    <row r="44" spans="10:34" x14ac:dyDescent="0.25">
      <c r="P44">
        <v>42</v>
      </c>
      <c r="Q44" t="s">
        <v>87</v>
      </c>
      <c r="R44" t="s">
        <v>98</v>
      </c>
      <c r="T44">
        <v>42</v>
      </c>
      <c r="U44" t="s">
        <v>309</v>
      </c>
      <c r="V44" t="s">
        <v>98</v>
      </c>
      <c r="X44">
        <v>42</v>
      </c>
      <c r="Y44" t="s">
        <v>55</v>
      </c>
      <c r="Z44" t="s">
        <v>98</v>
      </c>
      <c r="AB44">
        <v>42</v>
      </c>
      <c r="AC44" t="s">
        <v>377</v>
      </c>
      <c r="AD44" t="s">
        <v>97</v>
      </c>
      <c r="AF44">
        <v>42</v>
      </c>
      <c r="AG44" t="s">
        <v>420</v>
      </c>
      <c r="AH44" t="s">
        <v>98</v>
      </c>
    </row>
    <row r="45" spans="10:34" x14ac:dyDescent="0.25">
      <c r="P45">
        <v>43</v>
      </c>
      <c r="Q45" t="s">
        <v>250</v>
      </c>
      <c r="R45" t="s">
        <v>98</v>
      </c>
      <c r="T45">
        <v>43</v>
      </c>
      <c r="U45" t="s">
        <v>310</v>
      </c>
      <c r="V45" t="s">
        <v>98</v>
      </c>
      <c r="X45">
        <v>43</v>
      </c>
      <c r="Y45" t="s">
        <v>56</v>
      </c>
      <c r="Z45" t="s">
        <v>98</v>
      </c>
      <c r="AB45">
        <v>43</v>
      </c>
      <c r="AC45" t="s">
        <v>378</v>
      </c>
      <c r="AD45" t="s">
        <v>97</v>
      </c>
      <c r="AF45">
        <v>43</v>
      </c>
      <c r="AG45" t="s">
        <v>421</v>
      </c>
      <c r="AH45" t="s">
        <v>98</v>
      </c>
    </row>
    <row r="46" spans="10:34" x14ac:dyDescent="0.25">
      <c r="P46">
        <v>44</v>
      </c>
      <c r="Q46" t="s">
        <v>88</v>
      </c>
      <c r="R46" t="s">
        <v>98</v>
      </c>
      <c r="T46">
        <v>44</v>
      </c>
      <c r="U46" t="s">
        <v>311</v>
      </c>
      <c r="V46" t="s">
        <v>98</v>
      </c>
      <c r="X46">
        <v>44</v>
      </c>
      <c r="Y46" t="s">
        <v>57</v>
      </c>
      <c r="Z46" t="s">
        <v>98</v>
      </c>
      <c r="AB46">
        <v>44</v>
      </c>
      <c r="AC46" t="s">
        <v>379</v>
      </c>
      <c r="AD46" t="s">
        <v>97</v>
      </c>
      <c r="AF46">
        <v>44</v>
      </c>
      <c r="AG46" t="s">
        <v>422</v>
      </c>
      <c r="AH46" t="s">
        <v>98</v>
      </c>
    </row>
    <row r="47" spans="10:34" x14ac:dyDescent="0.25">
      <c r="P47">
        <v>45</v>
      </c>
      <c r="Q47" t="s">
        <v>89</v>
      </c>
      <c r="R47" t="s">
        <v>98</v>
      </c>
      <c r="T47">
        <v>45</v>
      </c>
      <c r="U47" t="s">
        <v>312</v>
      </c>
      <c r="V47" t="s">
        <v>98</v>
      </c>
      <c r="X47">
        <v>45</v>
      </c>
      <c r="Y47" t="s">
        <v>58</v>
      </c>
      <c r="Z47" t="s">
        <v>98</v>
      </c>
      <c r="AB47">
        <v>45</v>
      </c>
      <c r="AC47" t="s">
        <v>380</v>
      </c>
      <c r="AD47" t="s">
        <v>97</v>
      </c>
      <c r="AF47">
        <v>45</v>
      </c>
      <c r="AG47" t="s">
        <v>423</v>
      </c>
      <c r="AH47" t="s">
        <v>98</v>
      </c>
    </row>
    <row r="48" spans="10:34" x14ac:dyDescent="0.25">
      <c r="P48">
        <v>46</v>
      </c>
      <c r="Q48" t="s">
        <v>91</v>
      </c>
      <c r="R48" t="s">
        <v>98</v>
      </c>
      <c r="T48">
        <v>46</v>
      </c>
      <c r="U48" t="s">
        <v>313</v>
      </c>
      <c r="V48" t="s">
        <v>98</v>
      </c>
      <c r="X48">
        <v>46</v>
      </c>
      <c r="Y48" t="s">
        <v>59</v>
      </c>
      <c r="Z48" t="s">
        <v>98</v>
      </c>
      <c r="AB48">
        <v>46</v>
      </c>
      <c r="AC48" t="s">
        <v>381</v>
      </c>
      <c r="AD48" t="s">
        <v>97</v>
      </c>
      <c r="AF48">
        <v>46</v>
      </c>
      <c r="AG48" t="s">
        <v>424</v>
      </c>
      <c r="AH48" t="s">
        <v>98</v>
      </c>
    </row>
    <row r="49" spans="16:34" x14ac:dyDescent="0.25">
      <c r="P49">
        <v>47</v>
      </c>
      <c r="Q49" t="s">
        <v>90</v>
      </c>
      <c r="R49" t="s">
        <v>98</v>
      </c>
      <c r="T49">
        <v>47</v>
      </c>
      <c r="U49" t="s">
        <v>314</v>
      </c>
      <c r="V49" t="s">
        <v>98</v>
      </c>
      <c r="X49">
        <v>47</v>
      </c>
      <c r="Y49" t="s">
        <v>60</v>
      </c>
      <c r="Z49" t="s">
        <v>98</v>
      </c>
      <c r="AB49">
        <v>47</v>
      </c>
      <c r="AC49" t="s">
        <v>382</v>
      </c>
      <c r="AD49" t="s">
        <v>97</v>
      </c>
      <c r="AF49">
        <v>47</v>
      </c>
      <c r="AG49" t="s">
        <v>425</v>
      </c>
      <c r="AH49" t="s">
        <v>98</v>
      </c>
    </row>
    <row r="50" spans="16:34" x14ac:dyDescent="0.25">
      <c r="P50">
        <v>48</v>
      </c>
      <c r="Q50" t="s">
        <v>92</v>
      </c>
      <c r="R50" t="s">
        <v>98</v>
      </c>
      <c r="T50">
        <v>48</v>
      </c>
      <c r="U50" t="s">
        <v>315</v>
      </c>
      <c r="V50" t="s">
        <v>98</v>
      </c>
      <c r="X50">
        <v>48</v>
      </c>
      <c r="Y50" t="s">
        <v>61</v>
      </c>
      <c r="Z50" t="s">
        <v>98</v>
      </c>
      <c r="AB50">
        <v>48</v>
      </c>
      <c r="AC50" t="s">
        <v>383</v>
      </c>
      <c r="AD50" t="s">
        <v>97</v>
      </c>
      <c r="AF50">
        <v>48</v>
      </c>
      <c r="AG50" t="s">
        <v>426</v>
      </c>
      <c r="AH50" t="s">
        <v>98</v>
      </c>
    </row>
    <row r="51" spans="16:34" x14ac:dyDescent="0.25">
      <c r="P51">
        <v>49</v>
      </c>
      <c r="Q51" t="s">
        <v>93</v>
      </c>
      <c r="R51" t="s">
        <v>98</v>
      </c>
      <c r="T51">
        <v>49</v>
      </c>
      <c r="U51" t="s">
        <v>316</v>
      </c>
      <c r="V51" t="s">
        <v>98</v>
      </c>
      <c r="X51">
        <v>49</v>
      </c>
      <c r="Y51" t="s">
        <v>62</v>
      </c>
      <c r="Z51" t="s">
        <v>98</v>
      </c>
      <c r="AB51">
        <v>49</v>
      </c>
      <c r="AC51" t="s">
        <v>383</v>
      </c>
      <c r="AF51">
        <v>49</v>
      </c>
      <c r="AG51" t="s">
        <v>427</v>
      </c>
      <c r="AH51" t="s">
        <v>98</v>
      </c>
    </row>
    <row r="52" spans="16:34" x14ac:dyDescent="0.25">
      <c r="P52">
        <v>50</v>
      </c>
      <c r="Q52" t="s">
        <v>94</v>
      </c>
      <c r="R52" t="s">
        <v>98</v>
      </c>
      <c r="T52">
        <v>50</v>
      </c>
      <c r="U52" t="s">
        <v>317</v>
      </c>
      <c r="V52" t="s">
        <v>98</v>
      </c>
      <c r="X52">
        <v>50</v>
      </c>
      <c r="Y52" t="s">
        <v>63</v>
      </c>
      <c r="Z52" t="s">
        <v>98</v>
      </c>
      <c r="AB52">
        <v>50</v>
      </c>
      <c r="AC52" t="s">
        <v>383</v>
      </c>
      <c r="AF52">
        <v>50</v>
      </c>
      <c r="AG52" t="s">
        <v>428</v>
      </c>
      <c r="AH52" t="s">
        <v>98</v>
      </c>
    </row>
    <row r="53" spans="16:34" x14ac:dyDescent="0.25">
      <c r="P53">
        <v>51</v>
      </c>
      <c r="Q53" t="s">
        <v>95</v>
      </c>
      <c r="R53" t="s">
        <v>98</v>
      </c>
      <c r="T53">
        <v>51</v>
      </c>
      <c r="U53" t="s">
        <v>318</v>
      </c>
      <c r="V53" t="s">
        <v>98</v>
      </c>
      <c r="X53">
        <v>51</v>
      </c>
      <c r="Y53" t="s">
        <v>64</v>
      </c>
      <c r="Z53" t="s">
        <v>98</v>
      </c>
      <c r="AB53">
        <v>51</v>
      </c>
      <c r="AC53" t="s">
        <v>493</v>
      </c>
      <c r="AF53">
        <v>51</v>
      </c>
      <c r="AG53" t="s">
        <v>429</v>
      </c>
      <c r="AH53" t="s">
        <v>98</v>
      </c>
    </row>
    <row r="54" spans="16:34" x14ac:dyDescent="0.25">
      <c r="P54">
        <v>52</v>
      </c>
      <c r="Q54" t="s">
        <v>251</v>
      </c>
      <c r="R54" t="s">
        <v>98</v>
      </c>
      <c r="T54">
        <v>52</v>
      </c>
      <c r="U54" t="s">
        <v>207</v>
      </c>
      <c r="V54" t="s">
        <v>98</v>
      </c>
      <c r="X54">
        <v>52</v>
      </c>
      <c r="Y54" t="s">
        <v>65</v>
      </c>
      <c r="Z54" t="s">
        <v>98</v>
      </c>
      <c r="AB54">
        <v>52</v>
      </c>
      <c r="AC54" t="s">
        <v>494</v>
      </c>
      <c r="AD54" t="s">
        <v>98</v>
      </c>
      <c r="AF54">
        <v>52</v>
      </c>
      <c r="AG54" t="s">
        <v>430</v>
      </c>
      <c r="AH54" t="s">
        <v>98</v>
      </c>
    </row>
    <row r="55" spans="16:34" x14ac:dyDescent="0.25">
      <c r="P55">
        <v>53</v>
      </c>
      <c r="Q55" t="s">
        <v>252</v>
      </c>
      <c r="R55" t="s">
        <v>98</v>
      </c>
      <c r="T55">
        <v>53</v>
      </c>
      <c r="U55" t="s">
        <v>319</v>
      </c>
      <c r="V55" t="s">
        <v>98</v>
      </c>
      <c r="X55">
        <v>53</v>
      </c>
      <c r="Y55" t="s">
        <v>66</v>
      </c>
      <c r="Z55" t="s">
        <v>98</v>
      </c>
      <c r="AB55">
        <v>53</v>
      </c>
      <c r="AC55" t="s">
        <v>81</v>
      </c>
      <c r="AD55" t="s">
        <v>98</v>
      </c>
      <c r="AF55">
        <v>53</v>
      </c>
      <c r="AG55" t="s">
        <v>207</v>
      </c>
      <c r="AH55" t="s">
        <v>98</v>
      </c>
    </row>
    <row r="56" spans="16:34" x14ac:dyDescent="0.25">
      <c r="P56">
        <v>54</v>
      </c>
      <c r="Q56" t="s">
        <v>253</v>
      </c>
      <c r="R56" t="s">
        <v>98</v>
      </c>
      <c r="T56">
        <v>54</v>
      </c>
      <c r="U56" t="s">
        <v>320</v>
      </c>
      <c r="V56" t="s">
        <v>98</v>
      </c>
      <c r="X56">
        <v>54</v>
      </c>
      <c r="Y56" t="s">
        <v>67</v>
      </c>
      <c r="Z56" t="s">
        <v>98</v>
      </c>
      <c r="AB56">
        <v>54</v>
      </c>
      <c r="AC56" t="s">
        <v>495</v>
      </c>
      <c r="AD56" t="s">
        <v>98</v>
      </c>
      <c r="AF56">
        <v>54</v>
      </c>
      <c r="AG56" t="s">
        <v>431</v>
      </c>
      <c r="AH56" t="s">
        <v>98</v>
      </c>
    </row>
    <row r="57" spans="16:34" x14ac:dyDescent="0.25">
      <c r="P57">
        <v>55</v>
      </c>
      <c r="Q57" t="s">
        <v>254</v>
      </c>
      <c r="R57" t="s">
        <v>98</v>
      </c>
      <c r="T57">
        <v>55</v>
      </c>
      <c r="U57" t="s">
        <v>321</v>
      </c>
      <c r="V57" t="s">
        <v>98</v>
      </c>
      <c r="X57">
        <v>55</v>
      </c>
      <c r="Y57" t="s">
        <v>68</v>
      </c>
      <c r="Z57" t="s">
        <v>98</v>
      </c>
      <c r="AB57">
        <v>55</v>
      </c>
      <c r="AC57" t="s">
        <v>496</v>
      </c>
      <c r="AD57" t="s">
        <v>98</v>
      </c>
      <c r="AF57">
        <v>55</v>
      </c>
      <c r="AG57" t="s">
        <v>432</v>
      </c>
      <c r="AH57" t="s">
        <v>98</v>
      </c>
    </row>
    <row r="58" spans="16:34" x14ac:dyDescent="0.25">
      <c r="P58">
        <v>56</v>
      </c>
      <c r="Q58" t="s">
        <v>255</v>
      </c>
      <c r="R58" t="s">
        <v>98</v>
      </c>
      <c r="T58">
        <v>56</v>
      </c>
      <c r="U58" t="s">
        <v>322</v>
      </c>
      <c r="V58" t="s">
        <v>98</v>
      </c>
      <c r="X58">
        <v>56</v>
      </c>
      <c r="Y58" t="s">
        <v>69</v>
      </c>
      <c r="Z58" t="s">
        <v>98</v>
      </c>
      <c r="AB58">
        <v>56</v>
      </c>
      <c r="AC58" t="s">
        <v>497</v>
      </c>
      <c r="AD58" t="s">
        <v>98</v>
      </c>
      <c r="AF58">
        <v>56</v>
      </c>
      <c r="AG58" t="s">
        <v>261</v>
      </c>
      <c r="AH58" t="s">
        <v>98</v>
      </c>
    </row>
    <row r="59" spans="16:34" x14ac:dyDescent="0.25">
      <c r="P59">
        <v>57</v>
      </c>
      <c r="Q59" t="s">
        <v>256</v>
      </c>
      <c r="R59" t="s">
        <v>98</v>
      </c>
      <c r="T59">
        <v>57</v>
      </c>
      <c r="U59" t="s">
        <v>323</v>
      </c>
      <c r="V59" t="s">
        <v>98</v>
      </c>
      <c r="X59">
        <v>57</v>
      </c>
      <c r="Y59" t="s">
        <v>70</v>
      </c>
      <c r="Z59" t="s">
        <v>98</v>
      </c>
      <c r="AB59">
        <v>57</v>
      </c>
      <c r="AC59" t="s">
        <v>498</v>
      </c>
      <c r="AD59" t="s">
        <v>98</v>
      </c>
      <c r="AF59">
        <v>57</v>
      </c>
      <c r="AG59" t="s">
        <v>433</v>
      </c>
      <c r="AH59" t="s">
        <v>98</v>
      </c>
    </row>
    <row r="60" spans="16:34" x14ac:dyDescent="0.25">
      <c r="P60">
        <v>58</v>
      </c>
      <c r="Q60" t="s">
        <v>257</v>
      </c>
      <c r="R60" t="s">
        <v>98</v>
      </c>
      <c r="T60">
        <v>58</v>
      </c>
      <c r="U60" t="s">
        <v>324</v>
      </c>
      <c r="V60" t="s">
        <v>98</v>
      </c>
      <c r="X60">
        <v>58</v>
      </c>
      <c r="Y60" t="s">
        <v>71</v>
      </c>
      <c r="Z60" t="s">
        <v>98</v>
      </c>
      <c r="AB60">
        <v>58</v>
      </c>
      <c r="AC60" t="s">
        <v>499</v>
      </c>
      <c r="AD60" t="s">
        <v>98</v>
      </c>
      <c r="AF60">
        <v>58</v>
      </c>
      <c r="AG60" t="s">
        <v>434</v>
      </c>
      <c r="AH60" t="s">
        <v>98</v>
      </c>
    </row>
    <row r="61" spans="16:34" x14ac:dyDescent="0.25">
      <c r="P61">
        <v>59</v>
      </c>
      <c r="Q61" t="s">
        <v>258</v>
      </c>
      <c r="R61" t="s">
        <v>98</v>
      </c>
      <c r="T61">
        <v>59</v>
      </c>
      <c r="U61" t="s">
        <v>325</v>
      </c>
      <c r="V61" t="s">
        <v>98</v>
      </c>
      <c r="X61">
        <v>59</v>
      </c>
      <c r="Y61" t="s">
        <v>72</v>
      </c>
      <c r="Z61" t="s">
        <v>98</v>
      </c>
      <c r="AB61">
        <v>59</v>
      </c>
      <c r="AC61" t="s">
        <v>500</v>
      </c>
      <c r="AD61" t="s">
        <v>98</v>
      </c>
      <c r="AF61">
        <v>59</v>
      </c>
      <c r="AG61" t="s">
        <v>435</v>
      </c>
      <c r="AH61" t="s">
        <v>98</v>
      </c>
    </row>
    <row r="62" spans="16:34" x14ac:dyDescent="0.25">
      <c r="P62">
        <v>60</v>
      </c>
      <c r="Q62" t="s">
        <v>259</v>
      </c>
      <c r="R62" t="s">
        <v>98</v>
      </c>
      <c r="T62">
        <v>60</v>
      </c>
      <c r="U62" t="s">
        <v>326</v>
      </c>
      <c r="V62" t="s">
        <v>98</v>
      </c>
      <c r="X62">
        <v>60</v>
      </c>
      <c r="Y62" t="s">
        <v>43</v>
      </c>
      <c r="Z62" t="s">
        <v>98</v>
      </c>
      <c r="AB62">
        <v>60</v>
      </c>
      <c r="AC62" t="s">
        <v>383</v>
      </c>
      <c r="AD62" t="s">
        <v>98</v>
      </c>
      <c r="AF62">
        <v>60</v>
      </c>
      <c r="AG62" t="s">
        <v>436</v>
      </c>
      <c r="AH62" t="s">
        <v>98</v>
      </c>
    </row>
    <row r="63" spans="16:34" x14ac:dyDescent="0.25">
      <c r="P63">
        <v>61</v>
      </c>
      <c r="Q63" t="s">
        <v>260</v>
      </c>
      <c r="R63" t="s">
        <v>98</v>
      </c>
      <c r="T63">
        <v>61</v>
      </c>
      <c r="U63" t="s">
        <v>327</v>
      </c>
      <c r="V63" t="s">
        <v>98</v>
      </c>
      <c r="X63">
        <v>61</v>
      </c>
      <c r="Y63" t="s">
        <v>73</v>
      </c>
      <c r="Z63" t="s">
        <v>98</v>
      </c>
      <c r="AB63">
        <v>61</v>
      </c>
      <c r="AC63" t="s">
        <v>383</v>
      </c>
      <c r="AD63" t="s">
        <v>98</v>
      </c>
      <c r="AF63">
        <v>61</v>
      </c>
      <c r="AG63" t="s">
        <v>437</v>
      </c>
      <c r="AH63" t="s">
        <v>98</v>
      </c>
    </row>
    <row r="64" spans="16:34" x14ac:dyDescent="0.25">
      <c r="P64">
        <v>62</v>
      </c>
      <c r="Q64" t="s">
        <v>261</v>
      </c>
      <c r="R64" t="s">
        <v>98</v>
      </c>
      <c r="T64">
        <v>62</v>
      </c>
      <c r="U64" t="s">
        <v>284</v>
      </c>
      <c r="V64" t="s">
        <v>98</v>
      </c>
      <c r="X64">
        <v>62</v>
      </c>
      <c r="Y64" t="s">
        <v>74</v>
      </c>
      <c r="Z64" t="s">
        <v>98</v>
      </c>
      <c r="AB64">
        <v>62</v>
      </c>
      <c r="AC64" t="s">
        <v>383</v>
      </c>
      <c r="AD64" t="s">
        <v>98</v>
      </c>
      <c r="AF64">
        <v>62</v>
      </c>
      <c r="AG64" t="s">
        <v>438</v>
      </c>
      <c r="AH64" t="s">
        <v>98</v>
      </c>
    </row>
    <row r="65" spans="16:34" x14ac:dyDescent="0.25">
      <c r="P65">
        <v>63</v>
      </c>
      <c r="Q65" t="s">
        <v>262</v>
      </c>
      <c r="R65" t="s">
        <v>98</v>
      </c>
      <c r="T65">
        <v>63</v>
      </c>
      <c r="U65" t="s">
        <v>328</v>
      </c>
      <c r="V65" t="s">
        <v>98</v>
      </c>
      <c r="X65">
        <v>63</v>
      </c>
      <c r="Y65" t="s">
        <v>75</v>
      </c>
      <c r="Z65" t="s">
        <v>98</v>
      </c>
      <c r="AB65">
        <v>63</v>
      </c>
      <c r="AC65" t="s">
        <v>501</v>
      </c>
      <c r="AD65" t="s">
        <v>98</v>
      </c>
      <c r="AF65">
        <v>63</v>
      </c>
      <c r="AG65" t="s">
        <v>439</v>
      </c>
      <c r="AH65" t="s">
        <v>98</v>
      </c>
    </row>
    <row r="66" spans="16:34" x14ac:dyDescent="0.25">
      <c r="P66">
        <v>64</v>
      </c>
      <c r="Q66" t="s">
        <v>263</v>
      </c>
      <c r="R66" t="s">
        <v>98</v>
      </c>
      <c r="T66">
        <v>64</v>
      </c>
      <c r="U66" t="s">
        <v>329</v>
      </c>
      <c r="V66" t="s">
        <v>98</v>
      </c>
      <c r="X66">
        <v>64</v>
      </c>
      <c r="Y66" t="s">
        <v>76</v>
      </c>
      <c r="Z66" t="s">
        <v>98</v>
      </c>
      <c r="AB66">
        <v>64</v>
      </c>
      <c r="AC66" t="s">
        <v>502</v>
      </c>
      <c r="AD66" t="s">
        <v>98</v>
      </c>
      <c r="AF66">
        <v>64</v>
      </c>
      <c r="AG66" t="s">
        <v>440</v>
      </c>
      <c r="AH66" t="s">
        <v>98</v>
      </c>
    </row>
    <row r="67" spans="16:34" x14ac:dyDescent="0.25">
      <c r="P67">
        <v>65</v>
      </c>
      <c r="Q67" t="s">
        <v>264</v>
      </c>
      <c r="R67" t="s">
        <v>98</v>
      </c>
      <c r="T67">
        <v>65</v>
      </c>
      <c r="U67" t="s">
        <v>330</v>
      </c>
      <c r="V67" t="s">
        <v>98</v>
      </c>
      <c r="X67">
        <v>65</v>
      </c>
      <c r="Y67" t="s">
        <v>77</v>
      </c>
      <c r="Z67" t="s">
        <v>98</v>
      </c>
      <c r="AB67">
        <v>65</v>
      </c>
      <c r="AC67" t="s">
        <v>503</v>
      </c>
      <c r="AD67" t="s">
        <v>98</v>
      </c>
      <c r="AF67">
        <v>65</v>
      </c>
      <c r="AG67" t="s">
        <v>441</v>
      </c>
      <c r="AH67" t="s">
        <v>98</v>
      </c>
    </row>
    <row r="68" spans="16:34" x14ac:dyDescent="0.25">
      <c r="P68">
        <v>66</v>
      </c>
      <c r="Q68" t="s">
        <v>101</v>
      </c>
      <c r="R68" t="s">
        <v>98</v>
      </c>
      <c r="T68">
        <v>66</v>
      </c>
      <c r="U68" t="s">
        <v>331</v>
      </c>
      <c r="V68" t="s">
        <v>98</v>
      </c>
      <c r="X68">
        <v>66</v>
      </c>
      <c r="Y68" t="s">
        <v>78</v>
      </c>
      <c r="Z68" t="s">
        <v>98</v>
      </c>
      <c r="AB68">
        <v>66</v>
      </c>
      <c r="AC68" t="s">
        <v>504</v>
      </c>
      <c r="AD68" t="s">
        <v>98</v>
      </c>
      <c r="AF68">
        <v>66</v>
      </c>
      <c r="AG68" t="s">
        <v>442</v>
      </c>
      <c r="AH68" t="s">
        <v>98</v>
      </c>
    </row>
    <row r="69" spans="16:34" x14ac:dyDescent="0.25">
      <c r="P69">
        <v>67</v>
      </c>
      <c r="Q69" t="s">
        <v>265</v>
      </c>
      <c r="R69" t="s">
        <v>98</v>
      </c>
      <c r="T69">
        <v>67</v>
      </c>
      <c r="U69" t="s">
        <v>332</v>
      </c>
      <c r="V69" t="s">
        <v>98</v>
      </c>
      <c r="X69">
        <v>67</v>
      </c>
      <c r="Y69" t="s">
        <v>79</v>
      </c>
      <c r="Z69" t="s">
        <v>98</v>
      </c>
      <c r="AB69">
        <v>67</v>
      </c>
      <c r="AC69" t="s">
        <v>505</v>
      </c>
      <c r="AD69" t="s">
        <v>98</v>
      </c>
      <c r="AF69">
        <v>67</v>
      </c>
      <c r="AG69" t="s">
        <v>443</v>
      </c>
      <c r="AH69" t="s">
        <v>98</v>
      </c>
    </row>
    <row r="70" spans="16:34" x14ac:dyDescent="0.25">
      <c r="P70">
        <v>68</v>
      </c>
      <c r="Q70" t="s">
        <v>266</v>
      </c>
      <c r="R70" t="s">
        <v>98</v>
      </c>
      <c r="T70">
        <v>68</v>
      </c>
      <c r="U70" t="s">
        <v>333</v>
      </c>
      <c r="V70" t="s">
        <v>98</v>
      </c>
      <c r="X70">
        <v>68</v>
      </c>
      <c r="Y70" t="s">
        <v>80</v>
      </c>
      <c r="Z70" t="s">
        <v>98</v>
      </c>
      <c r="AB70">
        <v>68</v>
      </c>
      <c r="AC70" t="s">
        <v>506</v>
      </c>
      <c r="AD70" t="s">
        <v>98</v>
      </c>
      <c r="AF70">
        <v>68</v>
      </c>
      <c r="AG70" t="s">
        <v>444</v>
      </c>
      <c r="AH70" t="s">
        <v>98</v>
      </c>
    </row>
    <row r="71" spans="16:34" x14ac:dyDescent="0.25">
      <c r="P71">
        <v>69</v>
      </c>
      <c r="Q71" t="s">
        <v>267</v>
      </c>
      <c r="R71" t="s">
        <v>98</v>
      </c>
      <c r="T71">
        <v>69</v>
      </c>
      <c r="U71" t="s">
        <v>334</v>
      </c>
      <c r="V71" t="s">
        <v>98</v>
      </c>
      <c r="X71">
        <v>69</v>
      </c>
      <c r="Y71" t="s">
        <v>81</v>
      </c>
      <c r="Z71" t="s">
        <v>98</v>
      </c>
      <c r="AB71">
        <v>69</v>
      </c>
      <c r="AC71" t="s">
        <v>507</v>
      </c>
      <c r="AD71" t="s">
        <v>98</v>
      </c>
      <c r="AF71">
        <v>69</v>
      </c>
      <c r="AG71" t="s">
        <v>318</v>
      </c>
      <c r="AH71" t="s">
        <v>98</v>
      </c>
    </row>
    <row r="72" spans="16:34" x14ac:dyDescent="0.25">
      <c r="P72">
        <v>70</v>
      </c>
      <c r="Q72" t="s">
        <v>268</v>
      </c>
      <c r="R72" t="s">
        <v>98</v>
      </c>
      <c r="T72">
        <v>70</v>
      </c>
      <c r="U72" t="s">
        <v>335</v>
      </c>
      <c r="V72" t="s">
        <v>98</v>
      </c>
      <c r="X72">
        <v>70</v>
      </c>
      <c r="Y72" t="s">
        <v>82</v>
      </c>
      <c r="Z72" t="s">
        <v>98</v>
      </c>
      <c r="AB72">
        <v>70</v>
      </c>
      <c r="AC72" t="s">
        <v>508</v>
      </c>
      <c r="AD72" t="s">
        <v>98</v>
      </c>
      <c r="AF72">
        <v>70</v>
      </c>
      <c r="AG72" t="s">
        <v>445</v>
      </c>
      <c r="AH72" t="s">
        <v>98</v>
      </c>
    </row>
    <row r="73" spans="16:34" x14ac:dyDescent="0.25">
      <c r="P73">
        <v>71</v>
      </c>
      <c r="Q73" t="s">
        <v>88</v>
      </c>
      <c r="R73" t="s">
        <v>98</v>
      </c>
      <c r="T73">
        <v>71</v>
      </c>
      <c r="U73" t="s">
        <v>99</v>
      </c>
      <c r="V73" t="s">
        <v>98</v>
      </c>
      <c r="AB73">
        <v>71</v>
      </c>
      <c r="AC73" t="s">
        <v>509</v>
      </c>
      <c r="AD73" t="s">
        <v>98</v>
      </c>
      <c r="AF73">
        <v>71</v>
      </c>
      <c r="AG73" t="s">
        <v>446</v>
      </c>
      <c r="AH73" t="s">
        <v>98</v>
      </c>
    </row>
    <row r="74" spans="16:34" x14ac:dyDescent="0.25">
      <c r="T74">
        <v>72</v>
      </c>
      <c r="U74" t="s">
        <v>100</v>
      </c>
      <c r="V74" t="s">
        <v>98</v>
      </c>
      <c r="AB74">
        <v>72</v>
      </c>
      <c r="AC74" t="s">
        <v>383</v>
      </c>
      <c r="AD74" t="s">
        <v>98</v>
      </c>
      <c r="AF74">
        <v>72</v>
      </c>
      <c r="AG74" t="s">
        <v>380</v>
      </c>
      <c r="AH74" t="s">
        <v>98</v>
      </c>
    </row>
    <row r="75" spans="16:34" x14ac:dyDescent="0.25">
      <c r="T75">
        <v>73</v>
      </c>
      <c r="U75" t="s">
        <v>101</v>
      </c>
      <c r="V75" t="s">
        <v>98</v>
      </c>
      <c r="AB75">
        <v>73</v>
      </c>
      <c r="AC75" t="s">
        <v>510</v>
      </c>
      <c r="AD75" t="s">
        <v>98</v>
      </c>
      <c r="AF75">
        <v>73</v>
      </c>
      <c r="AG75" t="s">
        <v>447</v>
      </c>
      <c r="AH75" t="s">
        <v>98</v>
      </c>
    </row>
    <row r="76" spans="16:34" x14ac:dyDescent="0.25">
      <c r="T76">
        <v>74</v>
      </c>
      <c r="U76" t="s">
        <v>336</v>
      </c>
      <c r="V76" t="s">
        <v>98</v>
      </c>
      <c r="AB76">
        <v>74</v>
      </c>
      <c r="AC76" t="s">
        <v>229</v>
      </c>
      <c r="AD76" t="s">
        <v>98</v>
      </c>
      <c r="AF76">
        <v>74</v>
      </c>
      <c r="AG76" t="s">
        <v>448</v>
      </c>
      <c r="AH76" t="s">
        <v>98</v>
      </c>
    </row>
    <row r="77" spans="16:34" x14ac:dyDescent="0.25">
      <c r="T77">
        <v>75</v>
      </c>
      <c r="U77" t="s">
        <v>102</v>
      </c>
      <c r="V77" t="s">
        <v>98</v>
      </c>
      <c r="AB77">
        <v>75</v>
      </c>
      <c r="AC77" t="s">
        <v>511</v>
      </c>
      <c r="AD77" t="s">
        <v>98</v>
      </c>
      <c r="AF77">
        <v>75</v>
      </c>
      <c r="AG77" t="s">
        <v>449</v>
      </c>
      <c r="AH77" t="s">
        <v>98</v>
      </c>
    </row>
    <row r="78" spans="16:34" x14ac:dyDescent="0.25">
      <c r="AB78">
        <v>76</v>
      </c>
      <c r="AC78" t="s">
        <v>512</v>
      </c>
      <c r="AD78" t="s">
        <v>98</v>
      </c>
      <c r="AF78">
        <v>76</v>
      </c>
      <c r="AG78" t="s">
        <v>450</v>
      </c>
      <c r="AH78" t="s">
        <v>98</v>
      </c>
    </row>
    <row r="79" spans="16:34" x14ac:dyDescent="0.25">
      <c r="AB79">
        <v>77</v>
      </c>
      <c r="AC79" t="s">
        <v>342</v>
      </c>
      <c r="AD79" t="s">
        <v>98</v>
      </c>
      <c r="AF79">
        <v>77</v>
      </c>
      <c r="AG79" t="s">
        <v>451</v>
      </c>
      <c r="AH79" t="s">
        <v>98</v>
      </c>
    </row>
    <row r="80" spans="16:34" x14ac:dyDescent="0.25">
      <c r="AB80">
        <v>78</v>
      </c>
      <c r="AC80" t="s">
        <v>361</v>
      </c>
      <c r="AD80" t="s">
        <v>98</v>
      </c>
      <c r="AF80">
        <v>78</v>
      </c>
      <c r="AG80" t="s">
        <v>452</v>
      </c>
      <c r="AH80" t="s">
        <v>98</v>
      </c>
    </row>
    <row r="81" spans="28:34" x14ac:dyDescent="0.25">
      <c r="AB81">
        <v>79</v>
      </c>
      <c r="AC81" t="s">
        <v>38</v>
      </c>
      <c r="AD81" t="s">
        <v>98</v>
      </c>
      <c r="AF81">
        <v>79</v>
      </c>
      <c r="AG81" t="s">
        <v>453</v>
      </c>
      <c r="AH81" t="s">
        <v>98</v>
      </c>
    </row>
    <row r="82" spans="28:34" x14ac:dyDescent="0.25">
      <c r="AB82">
        <v>80</v>
      </c>
      <c r="AC82" t="s">
        <v>513</v>
      </c>
      <c r="AD82" t="s">
        <v>98</v>
      </c>
      <c r="AF82">
        <v>80</v>
      </c>
      <c r="AG82" t="s">
        <v>454</v>
      </c>
      <c r="AH82" t="s">
        <v>98</v>
      </c>
    </row>
    <row r="83" spans="28:34" x14ac:dyDescent="0.25">
      <c r="AB83">
        <v>81</v>
      </c>
      <c r="AC83" t="s">
        <v>514</v>
      </c>
      <c r="AD83" t="s">
        <v>98</v>
      </c>
    </row>
    <row r="84" spans="28:34" x14ac:dyDescent="0.25">
      <c r="AB84">
        <v>82</v>
      </c>
      <c r="AC84" t="s">
        <v>383</v>
      </c>
      <c r="AD84" t="s">
        <v>98</v>
      </c>
    </row>
    <row r="85" spans="28:34" x14ac:dyDescent="0.25">
      <c r="AB85">
        <v>83</v>
      </c>
      <c r="AC85" t="s">
        <v>383</v>
      </c>
      <c r="AD85" t="s">
        <v>98</v>
      </c>
    </row>
    <row r="86" spans="28:34" x14ac:dyDescent="0.25">
      <c r="AB86">
        <v>84</v>
      </c>
      <c r="AC86" t="s">
        <v>515</v>
      </c>
      <c r="AD86" t="s">
        <v>98</v>
      </c>
    </row>
    <row r="87" spans="28:34" x14ac:dyDescent="0.25">
      <c r="AB87">
        <v>85</v>
      </c>
      <c r="AC87" t="s">
        <v>516</v>
      </c>
      <c r="AD87" t="s">
        <v>98</v>
      </c>
    </row>
    <row r="88" spans="28:34" x14ac:dyDescent="0.25">
      <c r="AB88">
        <v>86</v>
      </c>
      <c r="AC88" t="s">
        <v>517</v>
      </c>
      <c r="AD88" t="s">
        <v>98</v>
      </c>
    </row>
    <row r="89" spans="28:34" x14ac:dyDescent="0.25">
      <c r="AB89">
        <v>87</v>
      </c>
      <c r="AC89" t="s">
        <v>518</v>
      </c>
      <c r="AD89" t="s">
        <v>98</v>
      </c>
    </row>
    <row r="90" spans="28:34" x14ac:dyDescent="0.25">
      <c r="AB90">
        <v>88</v>
      </c>
      <c r="AC90" t="s">
        <v>509</v>
      </c>
      <c r="AD90" t="s">
        <v>98</v>
      </c>
    </row>
    <row r="91" spans="28:34" x14ac:dyDescent="0.25">
      <c r="AB91">
        <v>89</v>
      </c>
      <c r="AC91" t="s">
        <v>519</v>
      </c>
      <c r="AD91" t="s">
        <v>98</v>
      </c>
    </row>
    <row r="92" spans="28:34" x14ac:dyDescent="0.25">
      <c r="AB92">
        <v>90</v>
      </c>
      <c r="AC92" t="s">
        <v>520</v>
      </c>
      <c r="AD92" t="s">
        <v>98</v>
      </c>
    </row>
    <row r="93" spans="28:34" x14ac:dyDescent="0.25">
      <c r="AB93">
        <v>91</v>
      </c>
      <c r="AC93" t="s">
        <v>521</v>
      </c>
      <c r="AD93" t="s">
        <v>98</v>
      </c>
    </row>
    <row r="94" spans="28:34" x14ac:dyDescent="0.25">
      <c r="AB94">
        <v>92</v>
      </c>
      <c r="AC94" t="s">
        <v>522</v>
      </c>
      <c r="AD94" t="s">
        <v>98</v>
      </c>
    </row>
    <row r="95" spans="28:34" x14ac:dyDescent="0.25">
      <c r="AB95">
        <v>93</v>
      </c>
      <c r="AC95" t="s">
        <v>523</v>
      </c>
      <c r="AD95" t="s">
        <v>98</v>
      </c>
    </row>
    <row r="96" spans="28:34" x14ac:dyDescent="0.25">
      <c r="AB96">
        <v>94</v>
      </c>
      <c r="AC96" t="s">
        <v>524</v>
      </c>
      <c r="AD96" t="s">
        <v>98</v>
      </c>
    </row>
    <row r="97" spans="28:30" x14ac:dyDescent="0.25">
      <c r="AB97">
        <v>95</v>
      </c>
      <c r="AC97" t="s">
        <v>43</v>
      </c>
      <c r="AD97" t="s">
        <v>98</v>
      </c>
    </row>
    <row r="98" spans="28:30" x14ac:dyDescent="0.25">
      <c r="AB98">
        <v>96</v>
      </c>
      <c r="AC98" t="s">
        <v>525</v>
      </c>
      <c r="AD98" t="s">
        <v>98</v>
      </c>
    </row>
    <row r="99" spans="28:30" x14ac:dyDescent="0.25">
      <c r="AB99">
        <v>97</v>
      </c>
      <c r="AC99" t="s">
        <v>526</v>
      </c>
      <c r="AD99" t="s">
        <v>98</v>
      </c>
    </row>
    <row r="100" spans="28:30" x14ac:dyDescent="0.25">
      <c r="AB100">
        <v>98</v>
      </c>
      <c r="AC100" t="s">
        <v>68</v>
      </c>
      <c r="AD100" t="s">
        <v>98</v>
      </c>
    </row>
    <row r="101" spans="28:30" x14ac:dyDescent="0.25">
      <c r="AB101">
        <v>99</v>
      </c>
      <c r="AC101" t="s">
        <v>527</v>
      </c>
      <c r="AD101" t="s">
        <v>98</v>
      </c>
    </row>
    <row r="102" spans="28:30" x14ac:dyDescent="0.25">
      <c r="AB102">
        <v>100</v>
      </c>
      <c r="AC102" t="s">
        <v>528</v>
      </c>
      <c r="AD102" t="s">
        <v>98</v>
      </c>
    </row>
    <row r="103" spans="28:30" x14ac:dyDescent="0.25">
      <c r="AB103">
        <v>101</v>
      </c>
      <c r="AC103" t="s">
        <v>529</v>
      </c>
      <c r="AD103" t="s">
        <v>98</v>
      </c>
    </row>
    <row r="104" spans="28:30" x14ac:dyDescent="0.25">
      <c r="AB104">
        <v>102</v>
      </c>
      <c r="AC104" t="s">
        <v>530</v>
      </c>
      <c r="AD104" t="s">
        <v>98</v>
      </c>
    </row>
    <row r="105" spans="28:30" x14ac:dyDescent="0.25">
      <c r="AB105">
        <v>103</v>
      </c>
      <c r="AC105" t="s">
        <v>531</v>
      </c>
      <c r="AD105" t="s">
        <v>98</v>
      </c>
    </row>
    <row r="106" spans="28:30" x14ac:dyDescent="0.25">
      <c r="AB106">
        <v>104</v>
      </c>
      <c r="AC106" t="s">
        <v>532</v>
      </c>
      <c r="AD106" t="s">
        <v>98</v>
      </c>
    </row>
    <row r="107" spans="28:30" x14ac:dyDescent="0.25">
      <c r="AB107">
        <v>105</v>
      </c>
      <c r="AC107" t="s">
        <v>533</v>
      </c>
      <c r="AD107" t="s">
        <v>98</v>
      </c>
    </row>
    <row r="108" spans="28:30" x14ac:dyDescent="0.25">
      <c r="AB108">
        <v>106</v>
      </c>
      <c r="AC108" t="s">
        <v>534</v>
      </c>
      <c r="AD108" t="s">
        <v>98</v>
      </c>
    </row>
    <row r="109" spans="28:30" x14ac:dyDescent="0.25">
      <c r="AB109">
        <v>107</v>
      </c>
      <c r="AC109" t="s">
        <v>232</v>
      </c>
      <c r="AD109" t="s">
        <v>98</v>
      </c>
    </row>
    <row r="110" spans="28:30" x14ac:dyDescent="0.25">
      <c r="AC110" t="s">
        <v>383</v>
      </c>
      <c r="AD110" t="s">
        <v>98</v>
      </c>
    </row>
  </sheetData>
  <mergeCells count="12">
    <mergeCell ref="P1:R1"/>
    <mergeCell ref="A1:B1"/>
    <mergeCell ref="D1:E1"/>
    <mergeCell ref="G1:H1"/>
    <mergeCell ref="J1:K1"/>
    <mergeCell ref="M1:N1"/>
    <mergeCell ref="AJ1:AK1"/>
    <mergeCell ref="AM1:AN1"/>
    <mergeCell ref="T1:V1"/>
    <mergeCell ref="X1:Z1"/>
    <mergeCell ref="AB1:AD1"/>
    <mergeCell ref="AF1:A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zoomScaleNormal="100" workbookViewId="0">
      <selection activeCell="AD21" sqref="AD21"/>
    </sheetView>
  </sheetViews>
  <sheetFormatPr defaultRowHeight="15" x14ac:dyDescent="0.25"/>
  <cols>
    <col min="1" max="1" width="4.5703125" customWidth="1"/>
    <col min="2" max="2" width="20.28515625" bestFit="1" customWidth="1"/>
    <col min="3" max="29" width="4.28515625" customWidth="1"/>
    <col min="30" max="30" width="5.7109375" customWidth="1"/>
    <col min="31" max="31" width="5" customWidth="1"/>
    <col min="32" max="32" width="6" customWidth="1"/>
    <col min="33" max="33" width="4.42578125" customWidth="1"/>
  </cols>
  <sheetData>
    <row r="1" spans="1:37" ht="18.75" x14ac:dyDescent="0.3">
      <c r="A1" s="17" t="s">
        <v>545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7" ht="15.75" x14ac:dyDescent="0.25">
      <c r="A2" s="18" t="s">
        <v>575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7" ht="15.75" x14ac:dyDescent="0.25">
      <c r="A3" s="18" t="s">
        <v>576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7" s="2" customFormat="1" ht="18.75" customHeight="1" x14ac:dyDescent="0.25">
      <c r="A4" s="19" t="s">
        <v>574</v>
      </c>
      <c r="B4" s="19" t="s">
        <v>546</v>
      </c>
      <c r="C4" s="12" t="s">
        <v>547</v>
      </c>
      <c r="D4" s="13"/>
      <c r="E4" s="14"/>
      <c r="F4" s="12" t="s">
        <v>548</v>
      </c>
      <c r="G4" s="13"/>
      <c r="H4" s="14"/>
      <c r="I4" s="12" t="s">
        <v>549</v>
      </c>
      <c r="J4" s="13"/>
      <c r="K4" s="14"/>
      <c r="L4" s="12" t="s">
        <v>550</v>
      </c>
      <c r="M4" s="13"/>
      <c r="N4" s="14"/>
      <c r="O4" s="12" t="s">
        <v>569</v>
      </c>
      <c r="P4" s="13"/>
      <c r="Q4" s="14"/>
      <c r="R4" s="12" t="s">
        <v>573</v>
      </c>
      <c r="S4" s="13"/>
      <c r="T4" s="14"/>
      <c r="U4" s="12" t="s">
        <v>551</v>
      </c>
      <c r="V4" s="13"/>
      <c r="W4" s="14"/>
      <c r="X4" s="12" t="s">
        <v>572</v>
      </c>
      <c r="Y4" s="13"/>
      <c r="Z4" s="14"/>
      <c r="AA4" s="12" t="s">
        <v>552</v>
      </c>
      <c r="AB4" s="13"/>
      <c r="AC4" s="14"/>
      <c r="AD4" s="19" t="s">
        <v>553</v>
      </c>
      <c r="AE4" s="22" t="s">
        <v>560</v>
      </c>
      <c r="AF4" s="15" t="s">
        <v>561</v>
      </c>
      <c r="AG4" s="19" t="s">
        <v>568</v>
      </c>
      <c r="AH4" s="22" t="s">
        <v>564</v>
      </c>
      <c r="AI4" s="22" t="s">
        <v>566</v>
      </c>
      <c r="AJ4" s="19" t="s">
        <v>565</v>
      </c>
      <c r="AK4" s="19" t="s">
        <v>567</v>
      </c>
    </row>
    <row r="5" spans="1:37" s="2" customFormat="1" x14ac:dyDescent="0.25">
      <c r="A5" s="20"/>
      <c r="B5" s="20"/>
      <c r="C5" s="5" t="s">
        <v>563</v>
      </c>
      <c r="D5" s="15" t="s">
        <v>562</v>
      </c>
      <c r="E5" s="15" t="s">
        <v>559</v>
      </c>
      <c r="F5" s="5" t="s">
        <v>563</v>
      </c>
      <c r="G5" s="15" t="s">
        <v>562</v>
      </c>
      <c r="H5" s="15" t="s">
        <v>559</v>
      </c>
      <c r="I5" s="5" t="s">
        <v>563</v>
      </c>
      <c r="J5" s="15" t="s">
        <v>562</v>
      </c>
      <c r="K5" s="15" t="s">
        <v>559</v>
      </c>
      <c r="L5" s="5" t="s">
        <v>563</v>
      </c>
      <c r="M5" s="15" t="s">
        <v>562</v>
      </c>
      <c r="N5" s="15" t="s">
        <v>559</v>
      </c>
      <c r="O5" s="5" t="s">
        <v>563</v>
      </c>
      <c r="P5" s="15" t="s">
        <v>562</v>
      </c>
      <c r="Q5" s="15" t="s">
        <v>559</v>
      </c>
      <c r="R5" s="5" t="s">
        <v>563</v>
      </c>
      <c r="S5" s="15" t="s">
        <v>562</v>
      </c>
      <c r="T5" s="15" t="s">
        <v>559</v>
      </c>
      <c r="U5" s="5" t="s">
        <v>563</v>
      </c>
      <c r="V5" s="15" t="s">
        <v>562</v>
      </c>
      <c r="W5" s="15" t="s">
        <v>559</v>
      </c>
      <c r="X5" s="5" t="s">
        <v>563</v>
      </c>
      <c r="Y5" s="15" t="s">
        <v>562</v>
      </c>
      <c r="Z5" s="15" t="s">
        <v>559</v>
      </c>
      <c r="AA5" s="5" t="s">
        <v>563</v>
      </c>
      <c r="AB5" s="15" t="s">
        <v>562</v>
      </c>
      <c r="AC5" s="15" t="s">
        <v>559</v>
      </c>
      <c r="AD5" s="21"/>
      <c r="AE5" s="22"/>
      <c r="AF5" s="23"/>
      <c r="AG5" s="20"/>
      <c r="AH5" s="22"/>
      <c r="AI5" s="22"/>
      <c r="AJ5" s="20"/>
      <c r="AK5" s="20"/>
    </row>
    <row r="6" spans="1:37" s="2" customFormat="1" x14ac:dyDescent="0.25">
      <c r="A6" s="21"/>
      <c r="B6" s="21"/>
      <c r="C6" s="2">
        <v>50</v>
      </c>
      <c r="D6" s="16"/>
      <c r="E6" s="16"/>
      <c r="F6" s="2">
        <v>50</v>
      </c>
      <c r="G6" s="16"/>
      <c r="H6" s="16"/>
      <c r="I6" s="2">
        <v>50</v>
      </c>
      <c r="J6" s="16"/>
      <c r="K6" s="16"/>
      <c r="L6" s="2">
        <v>25</v>
      </c>
      <c r="M6" s="16"/>
      <c r="N6" s="16"/>
      <c r="O6" s="2">
        <v>25</v>
      </c>
      <c r="P6" s="16"/>
      <c r="Q6" s="16"/>
      <c r="R6" s="2">
        <v>40</v>
      </c>
      <c r="S6" s="16"/>
      <c r="T6" s="16"/>
      <c r="U6" s="2">
        <v>50</v>
      </c>
      <c r="V6" s="16"/>
      <c r="W6" s="16"/>
      <c r="X6" s="2">
        <v>50</v>
      </c>
      <c r="Y6" s="16"/>
      <c r="Z6" s="16"/>
      <c r="AA6" s="2">
        <v>25</v>
      </c>
      <c r="AB6" s="16"/>
      <c r="AC6" s="16"/>
      <c r="AD6" s="5">
        <f>C6+F6+I6+L6+R6+U6+AA6+X6+O6</f>
        <v>365</v>
      </c>
      <c r="AE6" s="22"/>
      <c r="AF6" s="16"/>
      <c r="AG6" s="21"/>
      <c r="AH6" s="22"/>
      <c r="AI6" s="22"/>
      <c r="AJ6" s="21"/>
      <c r="AK6" s="21"/>
    </row>
    <row r="7" spans="1:37" s="2" customFormat="1" ht="7.5" customHeight="1" x14ac:dyDescent="0.25">
      <c r="A7" s="8"/>
      <c r="B7" s="8"/>
      <c r="D7" s="9"/>
      <c r="E7" s="9"/>
      <c r="G7" s="9"/>
      <c r="H7" s="9"/>
      <c r="J7" s="9"/>
      <c r="K7" s="9"/>
      <c r="M7" s="9"/>
      <c r="N7" s="9"/>
      <c r="P7" s="9"/>
      <c r="Q7" s="9"/>
      <c r="S7" s="9"/>
      <c r="T7" s="9"/>
      <c r="V7" s="9"/>
      <c r="W7" s="9"/>
      <c r="Y7" s="9"/>
      <c r="Z7" s="9"/>
      <c r="AB7" s="9"/>
      <c r="AC7" s="9"/>
      <c r="AD7" s="5"/>
      <c r="AE7" s="10"/>
      <c r="AF7" s="9"/>
      <c r="AG7" s="8"/>
      <c r="AH7" s="10"/>
      <c r="AI7" s="10"/>
      <c r="AJ7" s="8"/>
      <c r="AK7" s="8"/>
    </row>
    <row r="8" spans="1:37" x14ac:dyDescent="0.25">
      <c r="A8" s="3">
        <v>1</v>
      </c>
      <c r="B8" s="3" t="str">
        <f>VLOOKUP($A8,four,2,0)</f>
        <v>Abhisek Shah</v>
      </c>
      <c r="C8" s="3">
        <v>42</v>
      </c>
      <c r="D8" s="3" t="str">
        <f>VLOOKUP(C8,gr50.0,2,1)</f>
        <v>A</v>
      </c>
      <c r="E8" s="3">
        <f>VLOOKUP(D8,gp,2,0)</f>
        <v>3.6</v>
      </c>
      <c r="F8" s="3">
        <v>48</v>
      </c>
      <c r="G8" s="3" t="str">
        <f>VLOOKUP(F8,gr50.0,2,1)</f>
        <v>A+</v>
      </c>
      <c r="H8" s="3">
        <f>VLOOKUP(G8,gp,2,0)</f>
        <v>4</v>
      </c>
      <c r="I8" s="3">
        <v>38</v>
      </c>
      <c r="J8" s="3" t="str">
        <f>VLOOKUP(I8,gr50.0,2,1)</f>
        <v>B+</v>
      </c>
      <c r="K8" s="3">
        <f>VLOOKUP(J8,gp,2,0)</f>
        <v>3.2</v>
      </c>
      <c r="L8" s="3">
        <v>21</v>
      </c>
      <c r="M8" s="3" t="str">
        <f>VLOOKUP(L8,gr25.0,2,1)</f>
        <v>A</v>
      </c>
      <c r="N8" s="3">
        <f>VLOOKUP(M8,gp,2,0)</f>
        <v>3.6</v>
      </c>
      <c r="O8" s="3">
        <v>23</v>
      </c>
      <c r="P8" s="3" t="str">
        <f>VLOOKUP(O8,gr25.0,2,1)</f>
        <v>A+</v>
      </c>
      <c r="Q8" s="3">
        <f>VLOOKUP(P8,gp,2,0)</f>
        <v>4</v>
      </c>
      <c r="R8" s="3">
        <v>48</v>
      </c>
      <c r="S8" s="3" t="str">
        <f>VLOOKUP(R8,gr50.0,2,1)</f>
        <v>A+</v>
      </c>
      <c r="T8" s="3">
        <f>VLOOKUP(S8,gp,2,0)</f>
        <v>4</v>
      </c>
      <c r="U8" s="3">
        <v>31</v>
      </c>
      <c r="V8" s="3" t="str">
        <f>VLOOKUP(U8,gr50.0,2,1)</f>
        <v>B</v>
      </c>
      <c r="W8" s="3">
        <f>VLOOKUP(V8,gp,2,0)</f>
        <v>2.8</v>
      </c>
      <c r="X8" s="3">
        <v>47</v>
      </c>
      <c r="Y8" s="3" t="str">
        <f>VLOOKUP(X8,gr50.0,2,1)</f>
        <v>A+</v>
      </c>
      <c r="Z8" s="3">
        <f>VLOOKUP(Y8,gp,2,0)</f>
        <v>4</v>
      </c>
      <c r="AA8" s="3">
        <v>23</v>
      </c>
      <c r="AB8" s="3" t="str">
        <f>VLOOKUP(AA8,gr25.0,2,1)</f>
        <v>A+</v>
      </c>
      <c r="AC8" s="3">
        <f>VLOOKUP(AB8,gp,2,0)</f>
        <v>4</v>
      </c>
      <c r="AD8" s="5">
        <f>C8+F8+I8+L8+R8+U8+AA8+X8+O8</f>
        <v>321</v>
      </c>
      <c r="AE8" s="3">
        <f>ROUND(AVERAGE(E8,H8,K8,N8,T8,W8,AC8,Q8,Z8),2)</f>
        <v>3.69</v>
      </c>
      <c r="AF8" s="3" t="str">
        <f>IF(AND(E8&gt;=1.6,H8&gt;=1.6,K8&gt;=1.6,N8&gt;=1.6,T8&gt;=1.6,W8&gt;=1.6,AC8&gt;=1.6,Q8&gt;=1.6,Z8&gt;=1.6),"Good",IF(OR(E8=0,H8=0,K8=0,N8=0,Q8=0,T8=0,W8=0,Z8=0,AC8=0),"ABS","Poor"))</f>
        <v>Good</v>
      </c>
      <c r="AG8" s="3">
        <f>IF(AF8="ABS",0,IF(AH8&gt;0,AJ8,MAX(goodrank)+AK8))</f>
        <v>1</v>
      </c>
      <c r="AH8" s="3">
        <f>IF(AF8="Good",AE8,0)</f>
        <v>3.69</v>
      </c>
      <c r="AI8" s="3">
        <f>IF(AF8="Poor",AE8,0)</f>
        <v>0</v>
      </c>
      <c r="AJ8" s="6">
        <f>IF(AH8=0,0,SUMPRODUCT((AH8&lt;=Good)/COUNTIF(Good,Good)))</f>
        <v>1</v>
      </c>
      <c r="AK8" s="6">
        <f>IF(AI8=0,0,SUMPRODUCT((AI8&lt;=Poor)/COUNTIF(Poor,Poor)))</f>
        <v>0</v>
      </c>
    </row>
    <row r="9" spans="1:37" x14ac:dyDescent="0.25">
      <c r="A9" s="3">
        <v>24</v>
      </c>
      <c r="B9" s="3" t="str">
        <f>VLOOKUP($A9,four,2,0)</f>
        <v>Kartik Thapa</v>
      </c>
      <c r="C9" s="3">
        <v>45</v>
      </c>
      <c r="D9" s="3" t="str">
        <f>VLOOKUP(C9,gr50.0,2,1)</f>
        <v>A+</v>
      </c>
      <c r="E9" s="3">
        <f>VLOOKUP(D9,gp,2,0)</f>
        <v>4</v>
      </c>
      <c r="F9" s="3">
        <v>39</v>
      </c>
      <c r="G9" s="3" t="str">
        <f>VLOOKUP(F9,gr50.0,2,1)</f>
        <v>B+</v>
      </c>
      <c r="H9" s="3">
        <f>VLOOKUP(G9,gp,2,0)</f>
        <v>3.2</v>
      </c>
      <c r="I9" s="3">
        <v>28</v>
      </c>
      <c r="J9" s="3" t="str">
        <f>VLOOKUP(I9,gr50.0,2,1)</f>
        <v>C+</v>
      </c>
      <c r="K9" s="3">
        <f>VLOOKUP(J9,gp,2,0)</f>
        <v>2.4</v>
      </c>
      <c r="L9" s="3">
        <v>15</v>
      </c>
      <c r="M9" s="3" t="str">
        <f>VLOOKUP(L9,gr25.0,2,1)</f>
        <v>B</v>
      </c>
      <c r="N9" s="3">
        <f>VLOOKUP(M9,gp,2,0)</f>
        <v>2.8</v>
      </c>
      <c r="O9" s="3">
        <v>16</v>
      </c>
      <c r="P9" s="3" t="str">
        <f>VLOOKUP(O9,gr25.0,2,1)</f>
        <v>B</v>
      </c>
      <c r="Q9" s="3">
        <f>VLOOKUP(P9,gp,2,0)</f>
        <v>2.8</v>
      </c>
      <c r="R9" s="3">
        <v>45</v>
      </c>
      <c r="S9" s="3" t="str">
        <f>VLOOKUP(R9,gr50.0,2,1)</f>
        <v>A+</v>
      </c>
      <c r="T9" s="3">
        <f>VLOOKUP(S9,gp,2,0)</f>
        <v>4</v>
      </c>
      <c r="U9" s="3">
        <v>28</v>
      </c>
      <c r="V9" s="3" t="str">
        <f>VLOOKUP(U9,gr50.0,2,1)</f>
        <v>C+</v>
      </c>
      <c r="W9" s="3">
        <f>VLOOKUP(V9,gp,2,0)</f>
        <v>2.4</v>
      </c>
      <c r="X9" s="3">
        <v>41</v>
      </c>
      <c r="Y9" s="3" t="str">
        <f>VLOOKUP(X9,gr50.0,2,1)</f>
        <v>A</v>
      </c>
      <c r="Z9" s="3">
        <f>VLOOKUP(Y9,gp,2,0)</f>
        <v>3.6</v>
      </c>
      <c r="AA9" s="3">
        <v>15</v>
      </c>
      <c r="AB9" s="3" t="str">
        <f>VLOOKUP(AA9,gr25.0,2,1)</f>
        <v>B</v>
      </c>
      <c r="AC9" s="3">
        <f>VLOOKUP(AB9,gp,2,0)</f>
        <v>2.8</v>
      </c>
      <c r="AD9" s="5">
        <f>C9+F9+I9+L9+R9+U9+AA9+X9+O9</f>
        <v>272</v>
      </c>
      <c r="AE9" s="3">
        <f>ROUND(AVERAGE(E9,H9,K9,N9,T9,W9,AC9,Q9,Z9),2)</f>
        <v>3.11</v>
      </c>
      <c r="AF9" s="3" t="str">
        <f>IF(AND(E9&gt;=1.6,H9&gt;=1.6,K9&gt;=1.6,N9&gt;=1.6,T9&gt;=1.6,W9&gt;=1.6,AC9&gt;=1.6,Q9&gt;=1.6,Z9&gt;=1.6),"Good",IF(OR(E9=0,H9=0,K9=0,N9=0,Q9=0,T9=0,W9=0,Z9=0,AC9=0),"ABS","Poor"))</f>
        <v>Good</v>
      </c>
      <c r="AG9" s="3">
        <f>IF(AF9="ABS",0,IF(AH9&gt;0,AJ9,MAX(goodrank)+AK9))</f>
        <v>2</v>
      </c>
      <c r="AH9" s="3">
        <f>IF(AF9="Good",AE9,0)</f>
        <v>3.11</v>
      </c>
      <c r="AI9" s="3">
        <f>IF(AF9="Poor",AE9,0)</f>
        <v>0</v>
      </c>
      <c r="AJ9" s="6">
        <f>IF(AH9=0,0,SUMPRODUCT((AH9&lt;=Good)/COUNTIF(Good,Good)))</f>
        <v>2</v>
      </c>
      <c r="AK9" s="6">
        <f>IF(AI9=0,0,SUMPRODUCT((AI9&lt;=Poor)/COUNTIF(Poor,Poor)))</f>
        <v>0</v>
      </c>
    </row>
    <row r="10" spans="1:37" x14ac:dyDescent="0.25">
      <c r="A10" s="3">
        <v>22</v>
      </c>
      <c r="B10" s="3" t="str">
        <f>VLOOKUP($A10,four,2,0)</f>
        <v>Lija Thapa</v>
      </c>
      <c r="C10" s="3">
        <v>42</v>
      </c>
      <c r="D10" s="3" t="str">
        <f>VLOOKUP(C10,gr50.0,2,1)</f>
        <v>A</v>
      </c>
      <c r="E10" s="3">
        <f>VLOOKUP(D10,gp,2,0)</f>
        <v>3.6</v>
      </c>
      <c r="F10" s="3">
        <v>24</v>
      </c>
      <c r="G10" s="3" t="str">
        <f>VLOOKUP(F10,gr50.0,2,1)</f>
        <v>C</v>
      </c>
      <c r="H10" s="3">
        <f>VLOOKUP(G10,gp,2,0)</f>
        <v>2</v>
      </c>
      <c r="I10" s="3">
        <v>20</v>
      </c>
      <c r="J10" s="3" t="str">
        <f>VLOOKUP(I10,gr50.0,2,1)</f>
        <v>C</v>
      </c>
      <c r="K10" s="3">
        <f>VLOOKUP(J10,gp,2,0)</f>
        <v>2</v>
      </c>
      <c r="L10" s="3">
        <v>14</v>
      </c>
      <c r="M10" s="3" t="str">
        <f>VLOOKUP(L10,gr25.0,2,1)</f>
        <v>C+</v>
      </c>
      <c r="N10" s="3">
        <f>VLOOKUP(M10,gp,2,0)</f>
        <v>2.4</v>
      </c>
      <c r="O10" s="3">
        <v>17</v>
      </c>
      <c r="P10" s="3" t="str">
        <f>VLOOKUP(O10,gr25.0,2,1)</f>
        <v>B</v>
      </c>
      <c r="Q10" s="3">
        <f>VLOOKUP(P10,gp,2,0)</f>
        <v>2.8</v>
      </c>
      <c r="R10" s="3">
        <v>40</v>
      </c>
      <c r="S10" s="3" t="str">
        <f>VLOOKUP(R10,gr50.0,2,1)</f>
        <v>A</v>
      </c>
      <c r="T10" s="3">
        <f>VLOOKUP(S10,gp,2,0)</f>
        <v>3.6</v>
      </c>
      <c r="U10" s="3">
        <v>23</v>
      </c>
      <c r="V10" s="3" t="str">
        <f>VLOOKUP(U10,gr50.0,2,1)</f>
        <v>C</v>
      </c>
      <c r="W10" s="3">
        <f>VLOOKUP(V10,gp,2,0)</f>
        <v>2</v>
      </c>
      <c r="X10" s="3">
        <v>36</v>
      </c>
      <c r="Y10" s="3" t="str">
        <f>VLOOKUP(X10,gr50.0,2,1)</f>
        <v>B+</v>
      </c>
      <c r="Z10" s="3">
        <f>VLOOKUP(Y10,gp,2,0)</f>
        <v>3.2</v>
      </c>
      <c r="AA10" s="3">
        <v>22</v>
      </c>
      <c r="AB10" s="3" t="str">
        <f>VLOOKUP(AA10,gr25.0,2,1)</f>
        <v>A</v>
      </c>
      <c r="AC10" s="3">
        <f>VLOOKUP(AB10,gp,2,0)</f>
        <v>3.6</v>
      </c>
      <c r="AD10" s="5">
        <f>C10+F10+I10+L10+R10+U10+AA10+X10+O10</f>
        <v>238</v>
      </c>
      <c r="AE10" s="3">
        <f>ROUND(AVERAGE(E10,H10,K10,N10,T10,W10,AC10,Q10,Z10),2)</f>
        <v>2.8</v>
      </c>
      <c r="AF10" s="3" t="str">
        <f>IF(AND(E10&gt;=1.6,H10&gt;=1.6,K10&gt;=1.6,N10&gt;=1.6,T10&gt;=1.6,W10&gt;=1.6,AC10&gt;=1.6,Q10&gt;=1.6,Z10&gt;=1.6),"Good",IF(OR(E10=0,H10=0,K10=0,N10=0,Q10=0,T10=0,W10=0,Z10=0,AC10=0),"ABS","Poor"))</f>
        <v>Good</v>
      </c>
      <c r="AG10" s="3">
        <f>IF(AF10="ABS",0,IF(AH10&gt;0,AJ10,MAX(goodrank)+AK10))</f>
        <v>3</v>
      </c>
      <c r="AH10" s="3">
        <f>IF(AF10="Good",AE10,0)</f>
        <v>2.8</v>
      </c>
      <c r="AI10" s="3">
        <f>IF(AF10="Poor",AE10,0)</f>
        <v>0</v>
      </c>
      <c r="AJ10" s="6">
        <f>IF(AH10=0,0,SUMPRODUCT((AH10&lt;=Good)/COUNTIF(Good,Good)))</f>
        <v>3</v>
      </c>
      <c r="AK10" s="6">
        <f>IF(AI10=0,0,SUMPRODUCT((AI10&lt;=Poor)/COUNTIF(Poor,Poor)))</f>
        <v>0</v>
      </c>
    </row>
    <row r="11" spans="1:37" x14ac:dyDescent="0.25">
      <c r="A11" s="3">
        <v>3</v>
      </c>
      <c r="B11" s="3" t="str">
        <f>VLOOKUP($A11,four,2,0)</f>
        <v>Anjila Aryal</v>
      </c>
      <c r="C11" s="3">
        <v>39</v>
      </c>
      <c r="D11" s="3" t="str">
        <f>VLOOKUP(C11,gr50.0,2,1)</f>
        <v>B+</v>
      </c>
      <c r="E11" s="3">
        <f>VLOOKUP(D11,gp,2,0)</f>
        <v>3.2</v>
      </c>
      <c r="F11" s="3">
        <v>41</v>
      </c>
      <c r="G11" s="3" t="str">
        <f>VLOOKUP(F11,gr50.0,2,1)</f>
        <v>A</v>
      </c>
      <c r="H11" s="3">
        <f>VLOOKUP(G11,gp,2,0)</f>
        <v>3.6</v>
      </c>
      <c r="I11" s="3">
        <v>23</v>
      </c>
      <c r="J11" s="3" t="str">
        <f>VLOOKUP(I11,gr50.0,2,1)</f>
        <v>C</v>
      </c>
      <c r="K11" s="3">
        <f>VLOOKUP(J11,gp,2,0)</f>
        <v>2</v>
      </c>
      <c r="L11" s="3">
        <v>11</v>
      </c>
      <c r="M11" s="3" t="str">
        <f>VLOOKUP(L11,gr25.0,2,1)</f>
        <v>C</v>
      </c>
      <c r="N11" s="3">
        <f>VLOOKUP(M11,gp,2,0)</f>
        <v>2</v>
      </c>
      <c r="O11" s="3">
        <v>17</v>
      </c>
      <c r="P11" s="3" t="str">
        <f>VLOOKUP(O11,gr25.0,2,1)</f>
        <v>B</v>
      </c>
      <c r="Q11" s="3">
        <f>VLOOKUP(P11,gp,2,0)</f>
        <v>2.8</v>
      </c>
      <c r="R11" s="3">
        <v>49</v>
      </c>
      <c r="S11" s="3" t="str">
        <f>VLOOKUP(R11,gr50.0,2,1)</f>
        <v>A+</v>
      </c>
      <c r="T11" s="3">
        <f>VLOOKUP(S11,gp,2,0)</f>
        <v>4</v>
      </c>
      <c r="U11" s="3">
        <v>23</v>
      </c>
      <c r="V11" s="3" t="str">
        <f>VLOOKUP(U11,gr50.0,2,1)</f>
        <v>C</v>
      </c>
      <c r="W11" s="3">
        <f>VLOOKUP(V11,gp,2,0)</f>
        <v>2</v>
      </c>
      <c r="X11" s="3">
        <v>14</v>
      </c>
      <c r="Y11" s="3" t="str">
        <f>VLOOKUP(X11,gr50.0,2,1)</f>
        <v>D</v>
      </c>
      <c r="Z11" s="3">
        <f>VLOOKUP(Y11,gp,2,0)</f>
        <v>1.2</v>
      </c>
      <c r="AA11" s="3">
        <v>21</v>
      </c>
      <c r="AB11" s="3" t="str">
        <f>VLOOKUP(AA11,gr25.0,2,1)</f>
        <v>A</v>
      </c>
      <c r="AC11" s="3">
        <f>VLOOKUP(AB11,gp,2,0)</f>
        <v>3.6</v>
      </c>
      <c r="AD11" s="5">
        <f>C11+F11+I11+L11+R11+U11+AA11+X11+O11</f>
        <v>238</v>
      </c>
      <c r="AE11" s="3">
        <f>ROUND(AVERAGE(E11,H11,K11,N11,T11,W11,AC11,Q11,Z11),2)</f>
        <v>2.71</v>
      </c>
      <c r="AF11" s="3" t="str">
        <f>IF(AND(E11&gt;=1.6,H11&gt;=1.6,K11&gt;=1.6,N11&gt;=1.6,T11&gt;=1.6,W11&gt;=1.6,AC11&gt;=1.6,Q11&gt;=1.6,Z11&gt;=1.6),"Good",IF(OR(E11=0,H11=0,K11=0,N11=0,Q11=0,T11=0,W11=0,Z11=0,AC11=0),"ABS","Poor"))</f>
        <v>Poor</v>
      </c>
      <c r="AG11" s="3">
        <f>IF(AF11="ABS",0,IF(AH11&gt;0,AJ11,MAX(goodrank)+AK11))</f>
        <v>5</v>
      </c>
      <c r="AH11" s="3">
        <f>IF(AF11="Good",AE11,0)</f>
        <v>0</v>
      </c>
      <c r="AI11" s="3">
        <f>IF(AF11="Poor",AE11,0)</f>
        <v>2.71</v>
      </c>
      <c r="AJ11" s="6">
        <f>IF(AH11=0,0,SUMPRODUCT((AH11&lt;=Good)/COUNTIF(Good,Good)))</f>
        <v>0</v>
      </c>
      <c r="AK11" s="6">
        <f>IF(AI11=0,0,SUMPRODUCT((AI11&lt;=Poor)/COUNTIF(Poor,Poor)))</f>
        <v>1</v>
      </c>
    </row>
    <row r="12" spans="1:37" x14ac:dyDescent="0.25">
      <c r="A12" s="3">
        <v>5</v>
      </c>
      <c r="B12" s="3" t="str">
        <f>VLOOKUP($A12,four,2,0)</f>
        <v>Purnima Gurung</v>
      </c>
      <c r="C12" s="3">
        <v>37</v>
      </c>
      <c r="D12" s="3" t="str">
        <f>VLOOKUP(C12,gr50.0,2,1)</f>
        <v>B+</v>
      </c>
      <c r="E12" s="3">
        <f>VLOOKUP(D12,gp,2,0)</f>
        <v>3.2</v>
      </c>
      <c r="F12" s="3">
        <v>33</v>
      </c>
      <c r="G12" s="3" t="str">
        <f>VLOOKUP(F12,gr50.0,2,1)</f>
        <v>B</v>
      </c>
      <c r="H12" s="3">
        <f>VLOOKUP(G12,gp,2,0)</f>
        <v>2.8</v>
      </c>
      <c r="I12" s="3">
        <v>13</v>
      </c>
      <c r="J12" s="3" t="str">
        <f>VLOOKUP(I12,gr50.0,2,1)</f>
        <v>D</v>
      </c>
      <c r="K12" s="3">
        <f>VLOOKUP(J12,gp,2,0)</f>
        <v>1.2</v>
      </c>
      <c r="L12" s="3">
        <v>16</v>
      </c>
      <c r="M12" s="3" t="str">
        <f>VLOOKUP(L12,gr25.0,2,1)</f>
        <v>B</v>
      </c>
      <c r="N12" s="3">
        <f>VLOOKUP(M12,gp,2,0)</f>
        <v>2.8</v>
      </c>
      <c r="O12" s="3">
        <v>15</v>
      </c>
      <c r="P12" s="3" t="str">
        <f>VLOOKUP(O12,gr25.0,2,1)</f>
        <v>B</v>
      </c>
      <c r="Q12" s="3">
        <f>VLOOKUP(P12,gp,2,0)</f>
        <v>2.8</v>
      </c>
      <c r="R12" s="3">
        <v>37</v>
      </c>
      <c r="S12" s="3" t="str">
        <f>VLOOKUP(R12,gr50.0,2,1)</f>
        <v>B+</v>
      </c>
      <c r="T12" s="3">
        <f>VLOOKUP(S12,gp,2,0)</f>
        <v>3.2</v>
      </c>
      <c r="U12" s="3">
        <v>20</v>
      </c>
      <c r="V12" s="3" t="str">
        <f>VLOOKUP(U12,gr50.0,2,1)</f>
        <v>C</v>
      </c>
      <c r="W12" s="3">
        <f>VLOOKUP(V12,gp,2,0)</f>
        <v>2</v>
      </c>
      <c r="X12" s="3">
        <v>20</v>
      </c>
      <c r="Y12" s="3" t="str">
        <f>VLOOKUP(X12,gr50.0,2,1)</f>
        <v>C</v>
      </c>
      <c r="Z12" s="3">
        <f>VLOOKUP(Y12,gp,2,0)</f>
        <v>2</v>
      </c>
      <c r="AA12" s="3">
        <v>11</v>
      </c>
      <c r="AB12" s="3" t="str">
        <f>VLOOKUP(AA12,gr25.0,2,1)</f>
        <v>C</v>
      </c>
      <c r="AC12" s="3">
        <f>VLOOKUP(AB12,gp,2,0)</f>
        <v>2</v>
      </c>
      <c r="AD12" s="5">
        <f>C12+F12+I12+L12+R12+U12+AA12+X12+O12</f>
        <v>202</v>
      </c>
      <c r="AE12" s="3">
        <f>ROUND(AVERAGE(E12,H12,K12,N12,T12,W12,AC12,Q12,Z12),2)</f>
        <v>2.44</v>
      </c>
      <c r="AF12" s="3" t="str">
        <f>IF(AND(E12&gt;=1.6,H12&gt;=1.6,K12&gt;=1.6,N12&gt;=1.6,T12&gt;=1.6,W12&gt;=1.6,AC12&gt;=1.6,Q12&gt;=1.6,Z12&gt;=1.6),"Good",IF(OR(E12=0,H12=0,K12=0,N12=0,Q12=0,T12=0,W12=0,Z12=0,AC12=0),"ABS","Poor"))</f>
        <v>Poor</v>
      </c>
      <c r="AG12" s="3">
        <f>IF(AF12="ABS",0,IF(AH12&gt;0,AJ12,MAX(goodrank)+AK12))</f>
        <v>6</v>
      </c>
      <c r="AH12" s="3">
        <f>IF(AF12="Good",AE12,0)</f>
        <v>0</v>
      </c>
      <c r="AI12" s="3">
        <f>IF(AF12="Poor",AE12,0)</f>
        <v>2.44</v>
      </c>
      <c r="AJ12" s="6">
        <f>IF(AH12=0,0,SUMPRODUCT((AH12&lt;=Good)/COUNTIF(Good,Good)))</f>
        <v>0</v>
      </c>
      <c r="AK12" s="6">
        <f>IF(AI12=0,0,SUMPRODUCT((AI12&lt;=Poor)/COUNTIF(Poor,Poor)))</f>
        <v>2</v>
      </c>
    </row>
    <row r="13" spans="1:37" x14ac:dyDescent="0.25">
      <c r="A13" s="3">
        <v>17</v>
      </c>
      <c r="B13" s="3" t="str">
        <f>VLOOKUP($A13,four,2,0)</f>
        <v>Ubish Sunar</v>
      </c>
      <c r="C13" s="3">
        <v>42</v>
      </c>
      <c r="D13" s="3" t="str">
        <f>VLOOKUP(C13,gr50.0,2,1)</f>
        <v>A</v>
      </c>
      <c r="E13" s="3">
        <f>VLOOKUP(D13,gp,2,0)</f>
        <v>3.6</v>
      </c>
      <c r="F13" s="3">
        <v>39</v>
      </c>
      <c r="G13" s="3" t="str">
        <f>VLOOKUP(F13,gr50.0,2,1)</f>
        <v>B+</v>
      </c>
      <c r="H13" s="3">
        <f>VLOOKUP(G13,gp,2,0)</f>
        <v>3.2</v>
      </c>
      <c r="I13" s="3">
        <v>10</v>
      </c>
      <c r="J13" s="3" t="str">
        <f>VLOOKUP(I13,gr50.0,2,1)</f>
        <v>D</v>
      </c>
      <c r="K13" s="3">
        <f>VLOOKUP(J13,gp,2,0)</f>
        <v>1.2</v>
      </c>
      <c r="L13" s="3">
        <v>12</v>
      </c>
      <c r="M13" s="3" t="str">
        <f>VLOOKUP(L13,gr25.0,2,1)</f>
        <v>C</v>
      </c>
      <c r="N13" s="3">
        <f>VLOOKUP(M13,gp,2,0)</f>
        <v>2</v>
      </c>
      <c r="O13" s="3">
        <v>12</v>
      </c>
      <c r="P13" s="3" t="str">
        <f>VLOOKUP(O13,gr25.0,2,1)</f>
        <v>C</v>
      </c>
      <c r="Q13" s="3">
        <f>VLOOKUP(P13,gp,2,0)</f>
        <v>2</v>
      </c>
      <c r="R13" s="3">
        <v>27</v>
      </c>
      <c r="S13" s="3" t="str">
        <f>VLOOKUP(R13,gr50.0,2,1)</f>
        <v>C+</v>
      </c>
      <c r="T13" s="3">
        <f>VLOOKUP(S13,gp,2,0)</f>
        <v>2.4</v>
      </c>
      <c r="U13" s="3">
        <v>20</v>
      </c>
      <c r="V13" s="3" t="str">
        <f>VLOOKUP(U13,gr50.0,2,1)</f>
        <v>C</v>
      </c>
      <c r="W13" s="3">
        <f>VLOOKUP(V13,gp,2,0)</f>
        <v>2</v>
      </c>
      <c r="X13" s="3">
        <v>22</v>
      </c>
      <c r="Y13" s="3" t="str">
        <f>VLOOKUP(X13,gr50.0,2,1)</f>
        <v>C</v>
      </c>
      <c r="Z13" s="3">
        <f>VLOOKUP(Y13,gp,2,0)</f>
        <v>2</v>
      </c>
      <c r="AA13" s="3">
        <v>12</v>
      </c>
      <c r="AB13" s="3" t="str">
        <f>VLOOKUP(AA13,gr25.0,2,1)</f>
        <v>C</v>
      </c>
      <c r="AC13" s="3">
        <f>VLOOKUP(AB13,gp,2,0)</f>
        <v>2</v>
      </c>
      <c r="AD13" s="5">
        <f>C13+F13+I13+L13+R13+U13+AA13+X13+O13</f>
        <v>196</v>
      </c>
      <c r="AE13" s="3">
        <f>ROUND(AVERAGE(E13,H13,K13,N13,T13,W13,AC13,Q13,Z13),2)</f>
        <v>2.27</v>
      </c>
      <c r="AF13" s="3" t="str">
        <f>IF(AND(E13&gt;=1.6,H13&gt;=1.6,K13&gt;=1.6,N13&gt;=1.6,T13&gt;=1.6,W13&gt;=1.6,AC13&gt;=1.6,Q13&gt;=1.6,Z13&gt;=1.6),"Good",IF(OR(E13=0,H13=0,K13=0,N13=0,Q13=0,T13=0,W13=0,Z13=0,AC13=0),"ABS","Poor"))</f>
        <v>Poor</v>
      </c>
      <c r="AG13" s="3">
        <f>IF(AF13="ABS",0,IF(AH13&gt;0,AJ13,MAX(goodrank)+AK13))</f>
        <v>7</v>
      </c>
      <c r="AH13" s="3">
        <f>IF(AF13="Good",AE13,0)</f>
        <v>0</v>
      </c>
      <c r="AI13" s="3">
        <f>IF(AF13="Poor",AE13,0)</f>
        <v>2.27</v>
      </c>
      <c r="AJ13" s="6">
        <f>IF(AH13=0,0,SUMPRODUCT((AH13&lt;=Good)/COUNTIF(Good,Good)))</f>
        <v>0</v>
      </c>
      <c r="AK13" s="6">
        <f>IF(AI13=0,0,SUMPRODUCT((AI13&lt;=Poor)/COUNTIF(Poor,Poor)))</f>
        <v>3</v>
      </c>
    </row>
    <row r="14" spans="1:37" x14ac:dyDescent="0.25">
      <c r="A14" s="3">
        <v>19</v>
      </c>
      <c r="B14" s="3" t="str">
        <f>VLOOKUP($A14,four,2,0)</f>
        <v>Dev Mahato</v>
      </c>
      <c r="C14" s="3">
        <v>33</v>
      </c>
      <c r="D14" s="3" t="str">
        <f>VLOOKUP(C14,gr50.0,2,1)</f>
        <v>B</v>
      </c>
      <c r="E14" s="3">
        <f>VLOOKUP(D14,gp,2,0)</f>
        <v>2.8</v>
      </c>
      <c r="F14" s="3">
        <v>28</v>
      </c>
      <c r="G14" s="3" t="str">
        <f>VLOOKUP(F14,gr50.0,2,1)</f>
        <v>C+</v>
      </c>
      <c r="H14" s="3">
        <f>VLOOKUP(G14,gp,2,0)</f>
        <v>2.4</v>
      </c>
      <c r="I14" s="3">
        <v>20</v>
      </c>
      <c r="J14" s="3" t="str">
        <f>VLOOKUP(I14,gr50.0,2,1)</f>
        <v>C</v>
      </c>
      <c r="K14" s="3">
        <f>VLOOKUP(J14,gp,2,0)</f>
        <v>2</v>
      </c>
      <c r="L14" s="3">
        <v>12</v>
      </c>
      <c r="M14" s="3" t="str">
        <f>VLOOKUP(L14,gr25.0,2,1)</f>
        <v>C</v>
      </c>
      <c r="N14" s="3">
        <f>VLOOKUP(M14,gp,2,0)</f>
        <v>2</v>
      </c>
      <c r="O14" s="3">
        <v>11</v>
      </c>
      <c r="P14" s="3" t="str">
        <f>VLOOKUP(O14,gr25.0,2,1)</f>
        <v>C</v>
      </c>
      <c r="Q14" s="3">
        <f>VLOOKUP(P14,gp,2,0)</f>
        <v>2</v>
      </c>
      <c r="R14" s="3">
        <v>35</v>
      </c>
      <c r="S14" s="3" t="str">
        <f>VLOOKUP(R14,gr50.0,2,1)</f>
        <v>B+</v>
      </c>
      <c r="T14" s="3">
        <f>VLOOKUP(S14,gp,2,0)</f>
        <v>3.2</v>
      </c>
      <c r="U14" s="3">
        <v>20</v>
      </c>
      <c r="V14" s="3" t="str">
        <f>VLOOKUP(U14,gr50.0,2,1)</f>
        <v>C</v>
      </c>
      <c r="W14" s="3">
        <f>VLOOKUP(V14,gp,2,0)</f>
        <v>2</v>
      </c>
      <c r="X14" s="3">
        <v>20</v>
      </c>
      <c r="Y14" s="3" t="str">
        <f>VLOOKUP(X14,gr50.0,2,1)</f>
        <v>C</v>
      </c>
      <c r="Z14" s="3">
        <f>VLOOKUP(Y14,gp,2,0)</f>
        <v>2</v>
      </c>
      <c r="AA14" s="3">
        <v>12</v>
      </c>
      <c r="AB14" s="3" t="str">
        <f>VLOOKUP(AA14,gr25.0,2,1)</f>
        <v>C</v>
      </c>
      <c r="AC14" s="3">
        <f>VLOOKUP(AB14,gp,2,0)</f>
        <v>2</v>
      </c>
      <c r="AD14" s="5">
        <f>C14+F14+I14+L14+R14+U14+AA14+X14+O14</f>
        <v>191</v>
      </c>
      <c r="AE14" s="3">
        <f>ROUND(AVERAGE(E14,H14,K14,N14,T14,W14,AC14,Q14,Z14),2)</f>
        <v>2.27</v>
      </c>
      <c r="AF14" s="3" t="str">
        <f>IF(AND(E14&gt;=1.6,H14&gt;=1.6,K14&gt;=1.6,N14&gt;=1.6,T14&gt;=1.6,W14&gt;=1.6,AC14&gt;=1.6,Q14&gt;=1.6,Z14&gt;=1.6),"Good",IF(OR(E14=0,H14=0,K14=0,N14=0,Q14=0,T14=0,W14=0,Z14=0,AC14=0),"ABS","Poor"))</f>
        <v>Good</v>
      </c>
      <c r="AG14" s="3">
        <f>IF(AF14="ABS",0,IF(AH14&gt;0,AJ14,MAX(goodrank)+AK14))</f>
        <v>4</v>
      </c>
      <c r="AH14" s="3">
        <f>IF(AF14="Good",AE14,0)</f>
        <v>2.27</v>
      </c>
      <c r="AI14" s="3">
        <f>IF(AF14="Poor",AE14,0)</f>
        <v>0</v>
      </c>
      <c r="AJ14" s="6">
        <f>IF(AH14=0,0,SUMPRODUCT((AH14&lt;=Good)/COUNTIF(Good,Good)))</f>
        <v>4</v>
      </c>
      <c r="AK14" s="6">
        <f>IF(AI14=0,0,SUMPRODUCT((AI14&lt;=Poor)/COUNTIF(Poor,Poor)))</f>
        <v>0</v>
      </c>
    </row>
    <row r="15" spans="1:37" x14ac:dyDescent="0.25">
      <c r="A15" s="3">
        <v>8</v>
      </c>
      <c r="B15" s="3" t="str">
        <f>VLOOKUP($A15,four,2,0)</f>
        <v>Shekh Pharman</v>
      </c>
      <c r="C15" s="3">
        <v>39</v>
      </c>
      <c r="D15" s="3" t="str">
        <f>VLOOKUP(C15,gr50.0,2,1)</f>
        <v>B+</v>
      </c>
      <c r="E15" s="3">
        <f>VLOOKUP(D15,gp,2,0)</f>
        <v>3.2</v>
      </c>
      <c r="F15" s="3">
        <v>23</v>
      </c>
      <c r="G15" s="3" t="str">
        <f>VLOOKUP(F15,gr50.0,2,1)</f>
        <v>C</v>
      </c>
      <c r="H15" s="3">
        <f>VLOOKUP(G15,gp,2,0)</f>
        <v>2</v>
      </c>
      <c r="I15" s="3">
        <v>8</v>
      </c>
      <c r="J15" s="3" t="str">
        <f>VLOOKUP(I15,gr50.0,2,1)</f>
        <v>E</v>
      </c>
      <c r="K15" s="3">
        <f>VLOOKUP(J15,gp,2,0)</f>
        <v>0.8</v>
      </c>
      <c r="L15" s="3">
        <v>10</v>
      </c>
      <c r="M15" s="3" t="str">
        <f>VLOOKUP(L15,gr25.0,2,1)</f>
        <v>C</v>
      </c>
      <c r="N15" s="3">
        <f>VLOOKUP(M15,gp,2,0)</f>
        <v>2</v>
      </c>
      <c r="O15" s="3">
        <v>11</v>
      </c>
      <c r="P15" s="3" t="str">
        <f>VLOOKUP(O15,gr25.0,2,1)</f>
        <v>C</v>
      </c>
      <c r="Q15" s="3">
        <f>VLOOKUP(P15,gp,2,0)</f>
        <v>2</v>
      </c>
      <c r="R15" s="3">
        <v>39</v>
      </c>
      <c r="S15" s="3" t="str">
        <f>VLOOKUP(R15,gr50.0,2,1)</f>
        <v>B+</v>
      </c>
      <c r="T15" s="3">
        <f>VLOOKUP(S15,gp,2,0)</f>
        <v>3.2</v>
      </c>
      <c r="U15" s="3">
        <v>20</v>
      </c>
      <c r="V15" s="3" t="str">
        <f>VLOOKUP(U15,gr50.0,2,1)</f>
        <v>C</v>
      </c>
      <c r="W15" s="3">
        <f>VLOOKUP(V15,gp,2,0)</f>
        <v>2</v>
      </c>
      <c r="X15" s="3">
        <v>20</v>
      </c>
      <c r="Y15" s="3" t="str">
        <f>VLOOKUP(X15,gr50.0,2,1)</f>
        <v>C</v>
      </c>
      <c r="Z15" s="3">
        <f>VLOOKUP(Y15,gp,2,0)</f>
        <v>2</v>
      </c>
      <c r="AA15" s="3">
        <v>14</v>
      </c>
      <c r="AB15" s="3" t="str">
        <f>VLOOKUP(AA15,gr25.0,2,1)</f>
        <v>C+</v>
      </c>
      <c r="AC15" s="3">
        <f>VLOOKUP(AB15,gp,2,0)</f>
        <v>2.4</v>
      </c>
      <c r="AD15" s="5">
        <f>C15+F15+I15+L15+R15+U15+AA15+X15+O15</f>
        <v>184</v>
      </c>
      <c r="AE15" s="3">
        <f>ROUND(AVERAGE(E15,H15,K15,N15,T15,W15,AC15,Q15,Z15),2)</f>
        <v>2.1800000000000002</v>
      </c>
      <c r="AF15" s="3" t="str">
        <f>IF(AND(E15&gt;=1.6,H15&gt;=1.6,K15&gt;=1.6,N15&gt;=1.6,T15&gt;=1.6,W15&gt;=1.6,AC15&gt;=1.6,Q15&gt;=1.6,Z15&gt;=1.6),"Good",IF(OR(E15=0,H15=0,K15=0,N15=0,Q15=0,T15=0,W15=0,Z15=0,AC15=0),"ABS","Poor"))</f>
        <v>Poor</v>
      </c>
      <c r="AG15" s="3">
        <f>IF(AF15="ABS",0,IF(AH15&gt;0,AJ15,MAX(goodrank)+AK15))</f>
        <v>8</v>
      </c>
      <c r="AH15" s="3">
        <f>IF(AF15="Good",AE15,0)</f>
        <v>0</v>
      </c>
      <c r="AI15" s="3">
        <f>IF(AF15="Poor",AE15,0)</f>
        <v>2.1800000000000002</v>
      </c>
      <c r="AJ15" s="6">
        <f>IF(AH15=0,0,SUMPRODUCT((AH15&lt;=Good)/COUNTIF(Good,Good)))</f>
        <v>0</v>
      </c>
      <c r="AK15" s="6">
        <f>IF(AI15=0,0,SUMPRODUCT((AI15&lt;=Poor)/COUNTIF(Poor,Poor)))</f>
        <v>4</v>
      </c>
    </row>
    <row r="16" spans="1:37" x14ac:dyDescent="0.25">
      <c r="A16" s="3">
        <v>9</v>
      </c>
      <c r="B16" s="3" t="str">
        <f>VLOOKUP($A16,four,2,0)</f>
        <v>Purnima Mahato</v>
      </c>
      <c r="C16" s="3">
        <v>32</v>
      </c>
      <c r="D16" s="3" t="str">
        <f>VLOOKUP(C16,gr50.0,2,1)</f>
        <v>B</v>
      </c>
      <c r="E16" s="3">
        <f>VLOOKUP(D16,gp,2,0)</f>
        <v>2.8</v>
      </c>
      <c r="F16" s="3">
        <v>20</v>
      </c>
      <c r="G16" s="3" t="str">
        <f>VLOOKUP(F16,gr50.0,2,1)</f>
        <v>C</v>
      </c>
      <c r="H16" s="3">
        <f>VLOOKUP(G16,gp,2,0)</f>
        <v>2</v>
      </c>
      <c r="I16" s="3">
        <v>15</v>
      </c>
      <c r="J16" s="3" t="str">
        <f>VLOOKUP(I16,gr50.0,2,1)</f>
        <v>D+</v>
      </c>
      <c r="K16" s="3">
        <f>VLOOKUP(J16,gp,2,0)</f>
        <v>1.6</v>
      </c>
      <c r="L16" s="3">
        <v>10</v>
      </c>
      <c r="M16" s="3" t="str">
        <f>VLOOKUP(L16,gr25.0,2,1)</f>
        <v>C</v>
      </c>
      <c r="N16" s="3">
        <f>VLOOKUP(M16,gp,2,0)</f>
        <v>2</v>
      </c>
      <c r="O16" s="3">
        <v>10</v>
      </c>
      <c r="P16" s="3" t="str">
        <f>VLOOKUP(O16,gr25.0,2,1)</f>
        <v>C</v>
      </c>
      <c r="Q16" s="3">
        <f>VLOOKUP(P16,gp,2,0)</f>
        <v>2</v>
      </c>
      <c r="R16" s="3">
        <v>40</v>
      </c>
      <c r="S16" s="3" t="str">
        <f>VLOOKUP(R16,gr50.0,2,1)</f>
        <v>A</v>
      </c>
      <c r="T16" s="3">
        <f>VLOOKUP(S16,gp,2,0)</f>
        <v>3.6</v>
      </c>
      <c r="U16" s="3">
        <v>4</v>
      </c>
      <c r="V16" s="3" t="str">
        <f>VLOOKUP(U16,gr50.0,2,1)</f>
        <v>E</v>
      </c>
      <c r="W16" s="3">
        <f>VLOOKUP(V16,gp,2,0)</f>
        <v>0.8</v>
      </c>
      <c r="X16" s="3">
        <v>20</v>
      </c>
      <c r="Y16" s="3" t="str">
        <f>VLOOKUP(X16,gr50.0,2,1)</f>
        <v>C</v>
      </c>
      <c r="Z16" s="3">
        <f>VLOOKUP(Y16,gp,2,0)</f>
        <v>2</v>
      </c>
      <c r="AA16" s="3">
        <v>10</v>
      </c>
      <c r="AB16" s="3" t="str">
        <f>VLOOKUP(AA16,gr25.0,2,1)</f>
        <v>C</v>
      </c>
      <c r="AC16" s="3">
        <f>VLOOKUP(AB16,gp,2,0)</f>
        <v>2</v>
      </c>
      <c r="AD16" s="5">
        <f>C16+F16+I16+L16+R16+U16+AA16+X16+O16</f>
        <v>161</v>
      </c>
      <c r="AE16" s="3">
        <f>ROUND(AVERAGE(E16,H16,K16,N16,T16,W16,AC16,Q16,Z16),2)</f>
        <v>2.09</v>
      </c>
      <c r="AF16" s="3" t="str">
        <f>IF(AND(E16&gt;=1.6,H16&gt;=1.6,K16&gt;=1.6,N16&gt;=1.6,T16&gt;=1.6,W16&gt;=1.6,AC16&gt;=1.6,Q16&gt;=1.6,Z16&gt;=1.6),"Good",IF(OR(E16=0,H16=0,K16=0,N16=0,Q16=0,T16=0,W16=0,Z16=0,AC16=0),"ABS","Poor"))</f>
        <v>Poor</v>
      </c>
      <c r="AG16" s="3">
        <f>IF(AF16="ABS",0,IF(AH16&gt;0,AJ16,MAX(goodrank)+AK16))</f>
        <v>9</v>
      </c>
      <c r="AH16" s="3">
        <f>IF(AF16="Good",AE16,0)</f>
        <v>0</v>
      </c>
      <c r="AI16" s="3">
        <f>IF(AF16="Poor",AE16,0)</f>
        <v>2.09</v>
      </c>
      <c r="AJ16" s="6">
        <f>IF(AH16=0,0,SUMPRODUCT((AH16&lt;=Good)/COUNTIF(Good,Good)))</f>
        <v>0</v>
      </c>
      <c r="AK16" s="6">
        <f>IF(AI16=0,0,SUMPRODUCT((AI16&lt;=Poor)/COUNTIF(Poor,Poor)))</f>
        <v>5</v>
      </c>
    </row>
    <row r="17" spans="1:37" x14ac:dyDescent="0.25">
      <c r="A17" s="3">
        <v>31</v>
      </c>
      <c r="B17" s="3" t="str">
        <f>VLOOKUP($A17,four,2,0)</f>
        <v>Abhishek Dahal</v>
      </c>
      <c r="C17" s="3">
        <v>29</v>
      </c>
      <c r="D17" s="3" t="str">
        <f>VLOOKUP(C17,gr50.0,2,1)</f>
        <v>C+</v>
      </c>
      <c r="E17" s="3">
        <f>VLOOKUP(D17,gp,2,0)</f>
        <v>2.4</v>
      </c>
      <c r="F17" s="3">
        <v>20</v>
      </c>
      <c r="G17" s="3" t="str">
        <f>VLOOKUP(F17,gr50.0,2,1)</f>
        <v>C</v>
      </c>
      <c r="H17" s="3">
        <f>VLOOKUP(G17,gp,2,0)</f>
        <v>2</v>
      </c>
      <c r="I17" s="3">
        <v>10</v>
      </c>
      <c r="J17" s="3" t="str">
        <f>VLOOKUP(I17,gr50.0,2,1)</f>
        <v>D</v>
      </c>
      <c r="K17" s="3">
        <f>VLOOKUP(J17,gp,2,0)</f>
        <v>1.2</v>
      </c>
      <c r="L17" s="3">
        <v>11</v>
      </c>
      <c r="M17" s="3" t="str">
        <f>VLOOKUP(L17,gr25.0,2,1)</f>
        <v>C</v>
      </c>
      <c r="N17" s="3">
        <f>VLOOKUP(M17,gp,2,0)</f>
        <v>2</v>
      </c>
      <c r="O17" s="3">
        <v>13</v>
      </c>
      <c r="P17" s="3" t="str">
        <f>VLOOKUP(O17,gr25.0,2,1)</f>
        <v>C+</v>
      </c>
      <c r="Q17" s="3">
        <f>VLOOKUP(P17,gp,2,0)</f>
        <v>2.4</v>
      </c>
      <c r="R17" s="3">
        <v>32</v>
      </c>
      <c r="S17" s="3" t="str">
        <f>VLOOKUP(R17,gr50.0,2,1)</f>
        <v>B</v>
      </c>
      <c r="T17" s="3">
        <f>VLOOKUP(S17,gp,2,0)</f>
        <v>2.8</v>
      </c>
      <c r="U17" s="3">
        <v>8</v>
      </c>
      <c r="V17" s="3" t="str">
        <f>VLOOKUP(U17,gr50.0,2,1)</f>
        <v>E</v>
      </c>
      <c r="W17" s="3">
        <f>VLOOKUP(V17,gp,2,0)</f>
        <v>0.8</v>
      </c>
      <c r="X17" s="3">
        <v>23</v>
      </c>
      <c r="Y17" s="3" t="str">
        <f>VLOOKUP(X17,gr50.0,2,1)</f>
        <v>C</v>
      </c>
      <c r="Z17" s="3">
        <f>VLOOKUP(Y17,gp,2,0)</f>
        <v>2</v>
      </c>
      <c r="AA17" s="3">
        <v>16</v>
      </c>
      <c r="AB17" s="3" t="str">
        <f>VLOOKUP(AA17,gr25.0,2,1)</f>
        <v>B</v>
      </c>
      <c r="AC17" s="3">
        <f>VLOOKUP(AB17,gp,2,0)</f>
        <v>2.8</v>
      </c>
      <c r="AD17" s="5">
        <f>C17+F17+I17+L17+R17+U17+AA17+X17+O17</f>
        <v>162</v>
      </c>
      <c r="AE17" s="3">
        <f>ROUND(AVERAGE(E17,H17,K17,N17,T17,W17,AC17,Q17,Z17),2)</f>
        <v>2.04</v>
      </c>
      <c r="AF17" s="3" t="str">
        <f>IF(AND(E17&gt;=1.6,H17&gt;=1.6,K17&gt;=1.6,N17&gt;=1.6,T17&gt;=1.6,W17&gt;=1.6,AC17&gt;=1.6,Q17&gt;=1.6,Z17&gt;=1.6),"Good",IF(OR(E17=0,H17=0,K17=0,N17=0,Q17=0,T17=0,W17=0,Z17=0,AC17=0),"ABS","Poor"))</f>
        <v>Poor</v>
      </c>
      <c r="AG17" s="3">
        <f>IF(AF17="ABS",0,IF(AH17&gt;0,AJ17,MAX(goodrank)+AK17))</f>
        <v>10</v>
      </c>
      <c r="AH17" s="3">
        <f>IF(AF17="Good",AE17,0)</f>
        <v>0</v>
      </c>
      <c r="AI17" s="3">
        <f>IF(AF17="Poor",AE17,0)</f>
        <v>2.04</v>
      </c>
      <c r="AJ17" s="6">
        <f>IF(AH17=0,0,SUMPRODUCT((AH17&lt;=Good)/COUNTIF(Good,Good)))</f>
        <v>0</v>
      </c>
      <c r="AK17" s="6">
        <f>IF(AI17=0,0,SUMPRODUCT((AI17&lt;=Poor)/COUNTIF(Poor,Poor)))</f>
        <v>6</v>
      </c>
    </row>
    <row r="18" spans="1:37" x14ac:dyDescent="0.25">
      <c r="A18" s="3">
        <v>4</v>
      </c>
      <c r="B18" s="3" t="str">
        <f>VLOOKUP($A18,four,2,0)</f>
        <v>Ayush Lamichhane</v>
      </c>
      <c r="C18" s="3">
        <v>36</v>
      </c>
      <c r="D18" s="3" t="str">
        <f>VLOOKUP(C18,gr50.0,2,1)</f>
        <v>B+</v>
      </c>
      <c r="E18" s="3">
        <f>VLOOKUP(D18,gp,2,0)</f>
        <v>3.2</v>
      </c>
      <c r="F18" s="3">
        <v>11</v>
      </c>
      <c r="G18" s="3" t="str">
        <f>VLOOKUP(F18,gr50.0,2,1)</f>
        <v>D</v>
      </c>
      <c r="H18" s="3">
        <f>VLOOKUP(G18,gp,2,0)</f>
        <v>1.2</v>
      </c>
      <c r="I18" s="3">
        <v>13</v>
      </c>
      <c r="J18" s="3" t="str">
        <f>VLOOKUP(I18,gr50.0,2,1)</f>
        <v>D</v>
      </c>
      <c r="K18" s="3">
        <f>VLOOKUP(J18,gp,2,0)</f>
        <v>1.2</v>
      </c>
      <c r="L18" s="3">
        <v>10</v>
      </c>
      <c r="M18" s="3" t="str">
        <f>VLOOKUP(L18,gr25.0,2,1)</f>
        <v>C</v>
      </c>
      <c r="N18" s="3">
        <f>VLOOKUP(M18,gp,2,0)</f>
        <v>2</v>
      </c>
      <c r="O18" s="3">
        <v>10</v>
      </c>
      <c r="P18" s="3" t="str">
        <f>VLOOKUP(O18,gr25.0,2,1)</f>
        <v>C</v>
      </c>
      <c r="Q18" s="3">
        <f>VLOOKUP(P18,gp,2,0)</f>
        <v>2</v>
      </c>
      <c r="R18" s="3">
        <v>34</v>
      </c>
      <c r="S18" s="3" t="str">
        <f>VLOOKUP(R18,gr50.0,2,1)</f>
        <v>B</v>
      </c>
      <c r="T18" s="3">
        <f>VLOOKUP(S18,gp,2,0)</f>
        <v>2.8</v>
      </c>
      <c r="U18" s="3">
        <v>11</v>
      </c>
      <c r="V18" s="3" t="str">
        <f>VLOOKUP(U18,gr50.0,2,1)</f>
        <v>D</v>
      </c>
      <c r="W18" s="3">
        <f>VLOOKUP(V18,gp,2,0)</f>
        <v>1.2</v>
      </c>
      <c r="X18" s="3">
        <v>17</v>
      </c>
      <c r="Y18" s="3" t="str">
        <f>VLOOKUP(X18,gr50.0,2,1)</f>
        <v>D+</v>
      </c>
      <c r="Z18" s="3">
        <f>VLOOKUP(Y18,gp,2,0)</f>
        <v>1.6</v>
      </c>
      <c r="AA18" s="3">
        <v>10</v>
      </c>
      <c r="AB18" s="3" t="str">
        <f>VLOOKUP(AA18,gr25.0,2,1)</f>
        <v>C</v>
      </c>
      <c r="AC18" s="3">
        <f>VLOOKUP(AB18,gp,2,0)</f>
        <v>2</v>
      </c>
      <c r="AD18" s="5">
        <f>C18+F18+I18+L18+R18+U18+AA18+X18+O18</f>
        <v>152</v>
      </c>
      <c r="AE18" s="3">
        <f>ROUND(AVERAGE(E18,H18,K18,N18,T18,W18,AC18,Q18,Z18),2)</f>
        <v>1.91</v>
      </c>
      <c r="AF18" s="3" t="str">
        <f>IF(AND(E18&gt;=1.6,H18&gt;=1.6,K18&gt;=1.6,N18&gt;=1.6,T18&gt;=1.6,W18&gt;=1.6,AC18&gt;=1.6,Q18&gt;=1.6,Z18&gt;=1.6),"Good",IF(OR(E18=0,H18=0,K18=0,N18=0,Q18=0,T18=0,W18=0,Z18=0,AC18=0),"ABS","Poor"))</f>
        <v>Poor</v>
      </c>
      <c r="AG18" s="3">
        <f>IF(AF18="ABS",0,IF(AH18&gt;0,AJ18,MAX(goodrank)+AK18))</f>
        <v>11</v>
      </c>
      <c r="AH18" s="3">
        <f>IF(AF18="Good",AE18,0)</f>
        <v>0</v>
      </c>
      <c r="AI18" s="3">
        <f>IF(AF18="Poor",AE18,0)</f>
        <v>1.91</v>
      </c>
      <c r="AJ18" s="6">
        <f>IF(AH18=0,0,SUMPRODUCT((AH18&lt;=Good)/COUNTIF(Good,Good)))</f>
        <v>0</v>
      </c>
      <c r="AK18" s="6">
        <f>IF(AI18=0,0,SUMPRODUCT((AI18&lt;=Poor)/COUNTIF(Poor,Poor)))</f>
        <v>7</v>
      </c>
    </row>
    <row r="19" spans="1:37" x14ac:dyDescent="0.25">
      <c r="A19" s="3">
        <v>27</v>
      </c>
      <c r="B19" s="3" t="str">
        <f>VLOOKUP($A19,four,2,0)</f>
        <v>Aayush Pawe</v>
      </c>
      <c r="C19" s="3">
        <v>35</v>
      </c>
      <c r="D19" s="3" t="str">
        <f>VLOOKUP(C19,gr50.0,2,1)</f>
        <v>B+</v>
      </c>
      <c r="E19" s="3">
        <f>VLOOKUP(D19,gp,2,0)</f>
        <v>3.2</v>
      </c>
      <c r="F19" s="3">
        <v>10</v>
      </c>
      <c r="G19" s="3" t="str">
        <f>VLOOKUP(F19,gr50.0,2,1)</f>
        <v>D</v>
      </c>
      <c r="H19" s="3">
        <f>VLOOKUP(G19,gp,2,0)</f>
        <v>1.2</v>
      </c>
      <c r="I19" s="3">
        <v>15</v>
      </c>
      <c r="J19" s="3" t="str">
        <f>VLOOKUP(I19,gr50.0,2,1)</f>
        <v>D+</v>
      </c>
      <c r="K19" s="3">
        <f>VLOOKUP(J19,gp,2,0)</f>
        <v>1.6</v>
      </c>
      <c r="L19" s="3">
        <v>10</v>
      </c>
      <c r="M19" s="3" t="str">
        <f>VLOOKUP(L19,gr25.0,2,1)</f>
        <v>C</v>
      </c>
      <c r="N19" s="3">
        <f>VLOOKUP(M19,gp,2,0)</f>
        <v>2</v>
      </c>
      <c r="O19" s="3">
        <v>11</v>
      </c>
      <c r="P19" s="3" t="str">
        <f>VLOOKUP(O19,gr25.0,2,1)</f>
        <v>C</v>
      </c>
      <c r="Q19" s="3">
        <f>VLOOKUP(P19,gp,2,0)</f>
        <v>2</v>
      </c>
      <c r="R19" s="3">
        <v>39</v>
      </c>
      <c r="S19" s="3" t="str">
        <f>VLOOKUP(R19,gr50.0,2,1)</f>
        <v>B+</v>
      </c>
      <c r="T19" s="3">
        <f>VLOOKUP(S19,gp,2,0)</f>
        <v>3.2</v>
      </c>
      <c r="U19" s="3">
        <v>8</v>
      </c>
      <c r="V19" s="3" t="str">
        <f>VLOOKUP(U19,gr50.0,2,1)</f>
        <v>E</v>
      </c>
      <c r="W19" s="3">
        <f>VLOOKUP(V19,gp,2,0)</f>
        <v>0.8</v>
      </c>
      <c r="X19" s="3">
        <v>21</v>
      </c>
      <c r="Y19" s="3" t="str">
        <f>VLOOKUP(X19,gr50.0,2,1)</f>
        <v>C</v>
      </c>
      <c r="Z19" s="3">
        <f>VLOOKUP(Y19,gp,2,0)</f>
        <v>2</v>
      </c>
      <c r="AA19" s="3">
        <v>6</v>
      </c>
      <c r="AB19" s="3" t="str">
        <f>VLOOKUP(AA19,gr25.0,2,1)</f>
        <v>D</v>
      </c>
      <c r="AC19" s="3">
        <f>VLOOKUP(AB19,gp,2,0)</f>
        <v>1.2</v>
      </c>
      <c r="AD19" s="5">
        <f>C19+F19+I19+L19+R19+U19+AA19+X19+O19</f>
        <v>155</v>
      </c>
      <c r="AE19" s="3">
        <f>ROUND(AVERAGE(E19,H19,K19,N19,T19,W19,AC19,Q19,Z19),2)</f>
        <v>1.91</v>
      </c>
      <c r="AF19" s="3" t="str">
        <f>IF(AND(E19&gt;=1.6,H19&gt;=1.6,K19&gt;=1.6,N19&gt;=1.6,T19&gt;=1.6,W19&gt;=1.6,AC19&gt;=1.6,Q19&gt;=1.6,Z19&gt;=1.6),"Good",IF(OR(E19=0,H19=0,K19=0,N19=0,Q19=0,T19=0,W19=0,Z19=0,AC19=0),"ABS","Poor"))</f>
        <v>Poor</v>
      </c>
      <c r="AG19" s="3">
        <f>IF(AF19="ABS",0,IF(AH19&gt;0,AJ19,MAX(goodrank)+AK19))</f>
        <v>11</v>
      </c>
      <c r="AH19" s="3">
        <f>IF(AF19="Good",AE19,0)</f>
        <v>0</v>
      </c>
      <c r="AI19" s="3">
        <f>IF(AF19="Poor",AE19,0)</f>
        <v>1.91</v>
      </c>
      <c r="AJ19" s="6">
        <f>IF(AH19=0,0,SUMPRODUCT((AH19&lt;=Good)/COUNTIF(Good,Good)))</f>
        <v>0</v>
      </c>
      <c r="AK19" s="6">
        <f>IF(AI19=0,0,SUMPRODUCT((AI19&lt;=Poor)/COUNTIF(Poor,Poor)))</f>
        <v>7</v>
      </c>
    </row>
    <row r="20" spans="1:37" x14ac:dyDescent="0.25">
      <c r="A20" s="3">
        <v>36</v>
      </c>
      <c r="B20" s="3" t="str">
        <f>VLOOKUP($A20,four,2,0)</f>
        <v>Rohit Gupta</v>
      </c>
      <c r="C20" s="3">
        <v>23</v>
      </c>
      <c r="D20" s="3" t="str">
        <f>VLOOKUP(C20,gr50.0,2,1)</f>
        <v>C</v>
      </c>
      <c r="E20" s="3">
        <f>VLOOKUP(D20,gp,2,0)</f>
        <v>2</v>
      </c>
      <c r="F20" s="3">
        <v>20</v>
      </c>
      <c r="G20" s="3" t="str">
        <f>VLOOKUP(F20,gr50.0,2,1)</f>
        <v>C</v>
      </c>
      <c r="H20" s="3">
        <f>VLOOKUP(G20,gp,2,0)</f>
        <v>2</v>
      </c>
      <c r="I20" s="3">
        <v>20</v>
      </c>
      <c r="J20" s="3" t="str">
        <f>VLOOKUP(I20,gr50.0,2,1)</f>
        <v>C</v>
      </c>
      <c r="K20" s="3">
        <f>VLOOKUP(J20,gp,2,0)</f>
        <v>2</v>
      </c>
      <c r="L20" s="3">
        <v>10</v>
      </c>
      <c r="M20" s="3" t="str">
        <f>VLOOKUP(L20,gr25.0,2,1)</f>
        <v>C</v>
      </c>
      <c r="N20" s="3">
        <f>VLOOKUP(M20,gp,2,0)</f>
        <v>2</v>
      </c>
      <c r="O20" s="3">
        <v>10</v>
      </c>
      <c r="P20" s="3" t="str">
        <f>VLOOKUP(O20,gr25.0,2,1)</f>
        <v>C</v>
      </c>
      <c r="Q20" s="3">
        <f>VLOOKUP(P20,gp,2,0)</f>
        <v>2</v>
      </c>
      <c r="R20" s="3">
        <v>27</v>
      </c>
      <c r="S20" s="3" t="str">
        <f>VLOOKUP(R20,gr50.0,2,1)</f>
        <v>C+</v>
      </c>
      <c r="T20" s="3">
        <f>VLOOKUP(S20,gp,2,0)</f>
        <v>2.4</v>
      </c>
      <c r="U20" s="3">
        <v>12</v>
      </c>
      <c r="V20" s="3" t="str">
        <f>VLOOKUP(U20,gr50.0,2,1)</f>
        <v>D</v>
      </c>
      <c r="W20" s="3">
        <f>VLOOKUP(V20,gp,2,0)</f>
        <v>1.2</v>
      </c>
      <c r="X20" s="3">
        <v>6</v>
      </c>
      <c r="Y20" s="3" t="str">
        <f>VLOOKUP(X20,gr50.0,2,1)</f>
        <v>E</v>
      </c>
      <c r="Z20" s="3">
        <f>VLOOKUP(Y20,gp,2,0)</f>
        <v>0.8</v>
      </c>
      <c r="AA20" s="3">
        <v>5</v>
      </c>
      <c r="AB20" s="3" t="str">
        <f>VLOOKUP(AA20,gr25.0,2,1)</f>
        <v>D</v>
      </c>
      <c r="AC20" s="3">
        <f>VLOOKUP(AB20,gp,2,0)</f>
        <v>1.2</v>
      </c>
      <c r="AD20" s="5">
        <f>C20+F20+I20+L20+R20+U20+AA20+X20+O20</f>
        <v>133</v>
      </c>
      <c r="AE20" s="3">
        <f>ROUND(AVERAGE(E20,H20,K20,N20,T20,W20,AC20,Q20,Z20),2)</f>
        <v>1.73</v>
      </c>
      <c r="AF20" s="3" t="str">
        <f>IF(AND(E20&gt;=1.6,H20&gt;=1.6,K20&gt;=1.6,N20&gt;=1.6,T20&gt;=1.6,W20&gt;=1.6,AC20&gt;=1.6,Q20&gt;=1.6,Z20&gt;=1.6),"Good",IF(OR(E20=0,H20=0,K20=0,N20=0,Q20=0,T20=0,W20=0,Z20=0,AC20=0),"ABS","Poor"))</f>
        <v>Poor</v>
      </c>
      <c r="AG20" s="3">
        <f>IF(AF20="ABS",0,IF(AH20&gt;0,AJ20,MAX(goodrank)+AK20))</f>
        <v>12</v>
      </c>
      <c r="AH20" s="3">
        <f>IF(AF20="Good",AE20,0)</f>
        <v>0</v>
      </c>
      <c r="AI20" s="3">
        <f>IF(AF20="Poor",AE20,0)</f>
        <v>1.73</v>
      </c>
      <c r="AJ20" s="6">
        <f>IF(AH20=0,0,SUMPRODUCT((AH20&lt;=Good)/COUNTIF(Good,Good)))</f>
        <v>0</v>
      </c>
      <c r="AK20" s="6">
        <f>IF(AI20=0,0,SUMPRODUCT((AI20&lt;=Poor)/COUNTIF(Poor,Poor)))</f>
        <v>8</v>
      </c>
    </row>
    <row r="21" spans="1:37" x14ac:dyDescent="0.25">
      <c r="A21" s="3">
        <v>11</v>
      </c>
      <c r="B21" s="3" t="str">
        <f>VLOOKUP($A21,four,2,0)</f>
        <v>Khagendra Mahato</v>
      </c>
      <c r="C21" s="3">
        <v>10</v>
      </c>
      <c r="D21" s="3" t="str">
        <f>VLOOKUP(C21,gr50.0,2,1)</f>
        <v>D</v>
      </c>
      <c r="E21" s="3">
        <f>VLOOKUP(D21,gp,2,0)</f>
        <v>1.2</v>
      </c>
      <c r="F21" s="3">
        <v>20</v>
      </c>
      <c r="G21" s="3" t="str">
        <f>VLOOKUP(F21,gr50.0,2,1)</f>
        <v>C</v>
      </c>
      <c r="H21" s="3">
        <f>VLOOKUP(G21,gp,2,0)</f>
        <v>2</v>
      </c>
      <c r="I21" s="3">
        <v>25</v>
      </c>
      <c r="J21" s="3" t="str">
        <f>VLOOKUP(I21,gr50.0,2,1)</f>
        <v>C+</v>
      </c>
      <c r="K21" s="3">
        <f>VLOOKUP(J21,gp,2,0)</f>
        <v>2.4</v>
      </c>
      <c r="L21" s="3">
        <v>12</v>
      </c>
      <c r="M21" s="3" t="str">
        <f>VLOOKUP(L21,gr25.0,2,1)</f>
        <v>C</v>
      </c>
      <c r="N21" s="3">
        <f>VLOOKUP(M21,gp,2,0)</f>
        <v>2</v>
      </c>
      <c r="O21" s="3">
        <v>12</v>
      </c>
      <c r="P21" s="3" t="str">
        <f>VLOOKUP(O21,gr25.0,2,1)</f>
        <v>C</v>
      </c>
      <c r="Q21" s="3">
        <f>VLOOKUP(P21,gp,2,0)</f>
        <v>2</v>
      </c>
      <c r="R21" s="3">
        <v>22</v>
      </c>
      <c r="S21" s="3" t="str">
        <f>VLOOKUP(R21,gr50.0,2,1)</f>
        <v>C</v>
      </c>
      <c r="T21" s="3">
        <f>VLOOKUP(S21,gp,2,0)</f>
        <v>2</v>
      </c>
      <c r="U21" s="3">
        <v>10</v>
      </c>
      <c r="V21" s="3" t="str">
        <f>VLOOKUP(U21,gr50.0,2,1)</f>
        <v>D</v>
      </c>
      <c r="W21" s="3">
        <f>VLOOKUP(V21,gp,2,0)</f>
        <v>1.2</v>
      </c>
      <c r="X21" s="3">
        <v>13</v>
      </c>
      <c r="Y21" s="3" t="str">
        <f>VLOOKUP(X21,gr50.0,2,1)</f>
        <v>D</v>
      </c>
      <c r="Z21" s="3">
        <f>VLOOKUP(Y21,gp,2,0)</f>
        <v>1.2</v>
      </c>
      <c r="AA21" s="3">
        <v>7</v>
      </c>
      <c r="AB21" s="3" t="str">
        <f>VLOOKUP(AA21,gr25.0,2,1)</f>
        <v>D</v>
      </c>
      <c r="AC21" s="3">
        <f>VLOOKUP(AB21,gp,2,0)</f>
        <v>1.2</v>
      </c>
      <c r="AD21" s="5">
        <f>C21+F21+I21+L21+R21+U21+AA21+X21+O21</f>
        <v>131</v>
      </c>
      <c r="AE21" s="3">
        <f>ROUND(AVERAGE(E21,H21,K21,N21,T21,W21,AC21,Q21,Z21),2)</f>
        <v>1.69</v>
      </c>
      <c r="AF21" s="3" t="str">
        <f>IF(AND(E21&gt;=1.6,H21&gt;=1.6,K21&gt;=1.6,N21&gt;=1.6,T21&gt;=1.6,W21&gt;=1.6,AC21&gt;=1.6,Q21&gt;=1.6,Z21&gt;=1.6),"Good",IF(OR(E21=0,H21=0,K21=0,N21=0,Q21=0,T21=0,W21=0,Z21=0,AC21=0),"ABS","Poor"))</f>
        <v>Poor</v>
      </c>
      <c r="AG21" s="3">
        <f>IF(AF21="ABS",0,IF(AH21&gt;0,AJ21,MAX(goodrank)+AK21))</f>
        <v>13</v>
      </c>
      <c r="AH21" s="3">
        <f>IF(AF21="Good",AE21,0)</f>
        <v>0</v>
      </c>
      <c r="AI21" s="3">
        <f>IF(AF21="Poor",AE21,0)</f>
        <v>1.69</v>
      </c>
      <c r="AJ21" s="6">
        <f>IF(AH21=0,0,SUMPRODUCT((AH21&lt;=Good)/COUNTIF(Good,Good)))</f>
        <v>0</v>
      </c>
      <c r="AK21" s="6">
        <f>IF(AI21=0,0,SUMPRODUCT((AI21&lt;=Poor)/COUNTIF(Poor,Poor)))</f>
        <v>9</v>
      </c>
    </row>
    <row r="22" spans="1:37" x14ac:dyDescent="0.25">
      <c r="A22" s="3">
        <v>20</v>
      </c>
      <c r="B22" s="3" t="str">
        <f>VLOOKUP($A22,four,2,0)</f>
        <v>Asmita Mahato</v>
      </c>
      <c r="C22" s="3">
        <v>36</v>
      </c>
      <c r="D22" s="3" t="str">
        <f>VLOOKUP(C22,gr50.0,2,1)</f>
        <v>B+</v>
      </c>
      <c r="E22" s="3">
        <f>VLOOKUP(D22,gp,2,0)</f>
        <v>3.2</v>
      </c>
      <c r="F22" s="3">
        <v>10</v>
      </c>
      <c r="G22" s="3" t="str">
        <f>VLOOKUP(F22,gr50.0,2,1)</f>
        <v>D</v>
      </c>
      <c r="H22" s="3">
        <f>VLOOKUP(G22,gp,2,0)</f>
        <v>1.2</v>
      </c>
      <c r="I22" s="3">
        <v>5</v>
      </c>
      <c r="J22" s="3" t="str">
        <f>VLOOKUP(I22,gr50.0,2,1)</f>
        <v>E</v>
      </c>
      <c r="K22" s="3">
        <f>VLOOKUP(J22,gp,2,0)</f>
        <v>0.8</v>
      </c>
      <c r="L22" s="3">
        <v>11</v>
      </c>
      <c r="M22" s="3" t="str">
        <f>VLOOKUP(L22,gr25.0,2,1)</f>
        <v>C</v>
      </c>
      <c r="N22" s="3">
        <f>VLOOKUP(M22,gp,2,0)</f>
        <v>2</v>
      </c>
      <c r="O22" s="3">
        <v>10</v>
      </c>
      <c r="P22" s="3" t="str">
        <f>VLOOKUP(O22,gr25.0,2,1)</f>
        <v>C</v>
      </c>
      <c r="Q22" s="3">
        <f>VLOOKUP(P22,gp,2,0)</f>
        <v>2</v>
      </c>
      <c r="R22" s="3">
        <v>23</v>
      </c>
      <c r="S22" s="3" t="str">
        <f>VLOOKUP(R22,gr50.0,2,1)</f>
        <v>C</v>
      </c>
      <c r="T22" s="3">
        <f>VLOOKUP(S22,gp,2,0)</f>
        <v>2</v>
      </c>
      <c r="U22" s="3">
        <v>11</v>
      </c>
      <c r="V22" s="3" t="str">
        <f>VLOOKUP(U22,gr50.0,2,1)</f>
        <v>D</v>
      </c>
      <c r="W22" s="3">
        <f>VLOOKUP(V22,gp,2,0)</f>
        <v>1.2</v>
      </c>
      <c r="X22" s="3">
        <v>7</v>
      </c>
      <c r="Y22" s="3" t="str">
        <f>VLOOKUP(X22,gr50.0,2,1)</f>
        <v>E</v>
      </c>
      <c r="Z22" s="3">
        <f>VLOOKUP(Y22,gp,2,0)</f>
        <v>0.8</v>
      </c>
      <c r="AA22" s="3">
        <v>12</v>
      </c>
      <c r="AB22" s="3" t="str">
        <f>VLOOKUP(AA22,gr25.0,2,1)</f>
        <v>C</v>
      </c>
      <c r="AC22" s="3">
        <f>VLOOKUP(AB22,gp,2,0)</f>
        <v>2</v>
      </c>
      <c r="AD22" s="5">
        <f>C22+F22+I22+L22+R22+U22+AA22+X22+O22</f>
        <v>125</v>
      </c>
      <c r="AE22" s="3">
        <f>ROUND(AVERAGE(E22,H22,K22,N22,T22,W22,AC22,Q22,Z22),2)</f>
        <v>1.69</v>
      </c>
      <c r="AF22" s="3" t="str">
        <f>IF(AND(E22&gt;=1.6,H22&gt;=1.6,K22&gt;=1.6,N22&gt;=1.6,T22&gt;=1.6,W22&gt;=1.6,AC22&gt;=1.6,Q22&gt;=1.6,Z22&gt;=1.6),"Good",IF(OR(E22=0,H22=0,K22=0,N22=0,Q22=0,T22=0,W22=0,Z22=0,AC22=0),"ABS","Poor"))</f>
        <v>Poor</v>
      </c>
      <c r="AG22" s="3">
        <f>IF(AF22="ABS",0,IF(AH22&gt;0,AJ22,MAX(goodrank)+AK22))</f>
        <v>13</v>
      </c>
      <c r="AH22" s="3">
        <f>IF(AF22="Good",AE22,0)</f>
        <v>0</v>
      </c>
      <c r="AI22" s="3">
        <f>IF(AF22="Poor",AE22,0)</f>
        <v>1.69</v>
      </c>
      <c r="AJ22" s="6">
        <f>IF(AH22=0,0,SUMPRODUCT((AH22&lt;=Good)/COUNTIF(Good,Good)))</f>
        <v>0</v>
      </c>
      <c r="AK22" s="6">
        <f>IF(AI22=0,0,SUMPRODUCT((AI22&lt;=Poor)/COUNTIF(Poor,Poor)))</f>
        <v>9</v>
      </c>
    </row>
    <row r="23" spans="1:37" x14ac:dyDescent="0.25">
      <c r="A23" s="3">
        <v>15</v>
      </c>
      <c r="B23" s="3" t="str">
        <f>VLOOKUP($A23,four,2,0)</f>
        <v xml:space="preserve">Rikita Mahato </v>
      </c>
      <c r="C23" s="3">
        <v>26</v>
      </c>
      <c r="D23" s="3" t="str">
        <f>VLOOKUP(C23,gr50.0,2,1)</f>
        <v>C+</v>
      </c>
      <c r="E23" s="3">
        <f>VLOOKUP(D23,gp,2,0)</f>
        <v>2.4</v>
      </c>
      <c r="F23" s="3">
        <v>6</v>
      </c>
      <c r="G23" s="3" t="str">
        <f>VLOOKUP(F23,gr50.0,2,1)</f>
        <v>E</v>
      </c>
      <c r="H23" s="3">
        <f>VLOOKUP(G23,gp,2,0)</f>
        <v>0.8</v>
      </c>
      <c r="I23" s="3">
        <v>5</v>
      </c>
      <c r="J23" s="3" t="str">
        <f>VLOOKUP(I23,gr50.0,2,1)</f>
        <v>E</v>
      </c>
      <c r="K23" s="3">
        <f>VLOOKUP(J23,gp,2,0)</f>
        <v>0.8</v>
      </c>
      <c r="L23" s="3">
        <v>14</v>
      </c>
      <c r="M23" s="3" t="str">
        <f>VLOOKUP(L23,gr25.0,2,1)</f>
        <v>C+</v>
      </c>
      <c r="N23" s="3">
        <f>VLOOKUP(M23,gp,2,0)</f>
        <v>2.4</v>
      </c>
      <c r="O23" s="3">
        <v>11</v>
      </c>
      <c r="P23" s="3" t="str">
        <f>VLOOKUP(O23,gr25.0,2,1)</f>
        <v>C</v>
      </c>
      <c r="Q23" s="3">
        <f>VLOOKUP(P23,gp,2,0)</f>
        <v>2</v>
      </c>
      <c r="R23" s="3">
        <v>38</v>
      </c>
      <c r="S23" s="3" t="str">
        <f>VLOOKUP(R23,gr50.0,2,1)</f>
        <v>B+</v>
      </c>
      <c r="T23" s="3">
        <f>VLOOKUP(S23,gp,2,0)</f>
        <v>3.2</v>
      </c>
      <c r="U23" s="3">
        <v>13</v>
      </c>
      <c r="V23" s="3" t="str">
        <f>VLOOKUP(U23,gr50.0,2,1)</f>
        <v>D</v>
      </c>
      <c r="W23" s="3">
        <f>VLOOKUP(V23,gp,2,0)</f>
        <v>1.2</v>
      </c>
      <c r="X23" s="3">
        <v>8</v>
      </c>
      <c r="Y23" s="3" t="str">
        <f>VLOOKUP(X23,gr50.0,2,1)</f>
        <v>E</v>
      </c>
      <c r="Z23" s="3">
        <f>VLOOKUP(Y23,gp,2,0)</f>
        <v>0.8</v>
      </c>
      <c r="AA23" s="3">
        <v>7</v>
      </c>
      <c r="AB23" s="3" t="str">
        <f>VLOOKUP(AA23,gr25.0,2,1)</f>
        <v>D</v>
      </c>
      <c r="AC23" s="3">
        <f>VLOOKUP(AB23,gp,2,0)</f>
        <v>1.2</v>
      </c>
      <c r="AD23" s="5">
        <f>C23+F23+I23+L23+R23+U23+AA23+X23+O23</f>
        <v>128</v>
      </c>
      <c r="AE23" s="3">
        <f>ROUND(AVERAGE(E23,H23,K23,N23,T23,W23,AC23,Q23,Z23),2)</f>
        <v>1.64</v>
      </c>
      <c r="AF23" s="3" t="str">
        <f>IF(AND(E23&gt;=1.6,H23&gt;=1.6,K23&gt;=1.6,N23&gt;=1.6,T23&gt;=1.6,W23&gt;=1.6,AC23&gt;=1.6,Q23&gt;=1.6,Z23&gt;=1.6),"Good",IF(OR(E23=0,H23=0,K23=0,N23=0,Q23=0,T23=0,W23=0,Z23=0,AC23=0),"ABS","Poor"))</f>
        <v>Poor</v>
      </c>
      <c r="AG23" s="3">
        <f>IF(AF23="ABS",0,IF(AH23&gt;0,AJ23,MAX(goodrank)+AK23))</f>
        <v>14</v>
      </c>
      <c r="AH23" s="3">
        <f>IF(AF23="Good",AE23,0)</f>
        <v>0</v>
      </c>
      <c r="AI23" s="3">
        <f>IF(AF23="Poor",AE23,0)</f>
        <v>1.64</v>
      </c>
      <c r="AJ23" s="6">
        <f>IF(AH23=0,0,SUMPRODUCT((AH23&lt;=Good)/COUNTIF(Good,Good)))</f>
        <v>0</v>
      </c>
      <c r="AK23" s="6">
        <f>IF(AI23=0,0,SUMPRODUCT((AI23&lt;=Poor)/COUNTIF(Poor,Poor)))</f>
        <v>10</v>
      </c>
    </row>
    <row r="24" spans="1:37" x14ac:dyDescent="0.25">
      <c r="A24" s="3">
        <v>29</v>
      </c>
      <c r="B24" s="3" t="str">
        <f>VLOOKUP($A24,four,2,0)</f>
        <v>Kamal Chaudhary</v>
      </c>
      <c r="C24" s="3">
        <v>31</v>
      </c>
      <c r="D24" s="3" t="str">
        <f>VLOOKUP(C24,gr50.0,2,1)</f>
        <v>B</v>
      </c>
      <c r="E24" s="3">
        <f>VLOOKUP(D24,gp,2,0)</f>
        <v>2.8</v>
      </c>
      <c r="F24" s="3">
        <v>8</v>
      </c>
      <c r="G24" s="3" t="str">
        <f>VLOOKUP(F24,gr50.0,2,1)</f>
        <v>E</v>
      </c>
      <c r="H24" s="3">
        <f>VLOOKUP(G24,gp,2,0)</f>
        <v>0.8</v>
      </c>
      <c r="I24" s="3">
        <v>10</v>
      </c>
      <c r="J24" s="3" t="str">
        <f>VLOOKUP(I24,gr50.0,2,1)</f>
        <v>D</v>
      </c>
      <c r="K24" s="3">
        <f>VLOOKUP(J24,gp,2,0)</f>
        <v>1.2</v>
      </c>
      <c r="L24" s="3">
        <v>10</v>
      </c>
      <c r="M24" s="3" t="str">
        <f>VLOOKUP(L24,gr25.0,2,1)</f>
        <v>C</v>
      </c>
      <c r="N24" s="3">
        <f>VLOOKUP(M24,gp,2,0)</f>
        <v>2</v>
      </c>
      <c r="O24" s="3">
        <v>10</v>
      </c>
      <c r="P24" s="3" t="str">
        <f>VLOOKUP(O24,gr25.0,2,1)</f>
        <v>C</v>
      </c>
      <c r="Q24" s="3">
        <f>VLOOKUP(P24,gp,2,0)</f>
        <v>2</v>
      </c>
      <c r="R24" s="3">
        <v>36</v>
      </c>
      <c r="S24" s="3" t="str">
        <f>VLOOKUP(R24,gr50.0,2,1)</f>
        <v>B+</v>
      </c>
      <c r="T24" s="3">
        <f>VLOOKUP(S24,gp,2,0)</f>
        <v>3.2</v>
      </c>
      <c r="U24" s="3">
        <v>8</v>
      </c>
      <c r="V24" s="3" t="str">
        <f>VLOOKUP(U24,gr50.0,2,1)</f>
        <v>E</v>
      </c>
      <c r="W24" s="3">
        <f>VLOOKUP(V24,gp,2,0)</f>
        <v>0.8</v>
      </c>
      <c r="X24" s="3">
        <v>7</v>
      </c>
      <c r="Y24" s="3" t="str">
        <f>VLOOKUP(X24,gr50.0,2,1)</f>
        <v>E</v>
      </c>
      <c r="Z24" s="3">
        <f>VLOOKUP(Y24,gp,2,0)</f>
        <v>0.8</v>
      </c>
      <c r="AA24" s="3">
        <v>7</v>
      </c>
      <c r="AB24" s="3" t="str">
        <f>VLOOKUP(AA24,gr25.0,2,1)</f>
        <v>D</v>
      </c>
      <c r="AC24" s="3">
        <f>VLOOKUP(AB24,gp,2,0)</f>
        <v>1.2</v>
      </c>
      <c r="AD24" s="5">
        <f>C24+F24+I24+L24+R24+U24+AA24+X24+O24</f>
        <v>127</v>
      </c>
      <c r="AE24" s="3">
        <f>ROUND(AVERAGE(E24,H24,K24,N24,T24,W24,AC24,Q24,Z24),2)</f>
        <v>1.64</v>
      </c>
      <c r="AF24" s="3" t="str">
        <f>IF(AND(E24&gt;=1.6,H24&gt;=1.6,K24&gt;=1.6,N24&gt;=1.6,T24&gt;=1.6,W24&gt;=1.6,AC24&gt;=1.6,Q24&gt;=1.6,Z24&gt;=1.6),"Good",IF(OR(E24=0,H24=0,K24=0,N24=0,Q24=0,T24=0,W24=0,Z24=0,AC24=0),"ABS","Poor"))</f>
        <v>Poor</v>
      </c>
      <c r="AG24" s="3">
        <f>IF(AF24="ABS",0,IF(AH24&gt;0,AJ24,MAX(goodrank)+AK24))</f>
        <v>14</v>
      </c>
      <c r="AH24" s="3">
        <f>IF(AF24="Good",AE24,0)</f>
        <v>0</v>
      </c>
      <c r="AI24" s="3">
        <f>IF(AF24="Poor",AE24,0)</f>
        <v>1.64</v>
      </c>
      <c r="AJ24" s="6">
        <f>IF(AH24=0,0,SUMPRODUCT((AH24&lt;=Good)/COUNTIF(Good,Good)))</f>
        <v>0</v>
      </c>
      <c r="AK24" s="6">
        <f>IF(AI24=0,0,SUMPRODUCT((AI24&lt;=Poor)/COUNTIF(Poor,Poor)))</f>
        <v>10</v>
      </c>
    </row>
    <row r="25" spans="1:37" x14ac:dyDescent="0.25">
      <c r="A25" s="7">
        <v>37</v>
      </c>
      <c r="B25" s="3" t="str">
        <f>VLOOKUP($A25,four,2,0)</f>
        <v>Nikki Sunar</v>
      </c>
      <c r="C25" s="3">
        <v>20</v>
      </c>
      <c r="D25" s="3" t="str">
        <f>VLOOKUP(C25,gr50.0,2,1)</f>
        <v>C</v>
      </c>
      <c r="E25" s="3">
        <f>VLOOKUP(D25,gp,2,0)</f>
        <v>2</v>
      </c>
      <c r="F25" s="3">
        <v>20</v>
      </c>
      <c r="G25" s="3" t="str">
        <f>VLOOKUP(F25,gr50.0,2,1)</f>
        <v>C</v>
      </c>
      <c r="H25" s="3">
        <f>VLOOKUP(G25,gp,2,0)</f>
        <v>2</v>
      </c>
      <c r="I25" s="3">
        <v>5</v>
      </c>
      <c r="J25" s="3" t="str">
        <f>VLOOKUP(I25,gr50.0,2,1)</f>
        <v>E</v>
      </c>
      <c r="K25" s="3">
        <f>VLOOKUP(J25,gp,2,0)</f>
        <v>0.8</v>
      </c>
      <c r="L25" s="3">
        <v>12</v>
      </c>
      <c r="M25" s="3" t="str">
        <f>VLOOKUP(L25,gr25.0,2,1)</f>
        <v>C</v>
      </c>
      <c r="N25" s="3">
        <f>VLOOKUP(M25,gp,2,0)</f>
        <v>2</v>
      </c>
      <c r="O25" s="3">
        <v>10</v>
      </c>
      <c r="P25" s="3" t="str">
        <f>VLOOKUP(O25,gr25.0,2,1)</f>
        <v>C</v>
      </c>
      <c r="Q25" s="3">
        <f>VLOOKUP(P25,gp,2,0)</f>
        <v>2</v>
      </c>
      <c r="R25" s="3">
        <v>0</v>
      </c>
      <c r="S25" s="3" t="str">
        <f>VLOOKUP(R25,gr50.0,2,1)</f>
        <v>ABS</v>
      </c>
      <c r="T25" s="3">
        <f>VLOOKUP(S25,gp,2,0)</f>
        <v>0</v>
      </c>
      <c r="U25" s="3">
        <v>20</v>
      </c>
      <c r="V25" s="3" t="str">
        <f>VLOOKUP(U25,gr50.0,2,1)</f>
        <v>C</v>
      </c>
      <c r="W25" s="3">
        <f>VLOOKUP(V25,gp,2,0)</f>
        <v>2</v>
      </c>
      <c r="X25" s="3">
        <v>20</v>
      </c>
      <c r="Y25" s="3" t="str">
        <f>VLOOKUP(X25,gr50.0,2,1)</f>
        <v>C</v>
      </c>
      <c r="Z25" s="3">
        <f>VLOOKUP(Y25,gp,2,0)</f>
        <v>2</v>
      </c>
      <c r="AA25" s="3">
        <v>10</v>
      </c>
      <c r="AB25" s="3" t="str">
        <f>VLOOKUP(AA25,gr25.0,2,1)</f>
        <v>C</v>
      </c>
      <c r="AC25" s="3">
        <f>VLOOKUP(AB25,gp,2,0)</f>
        <v>2</v>
      </c>
      <c r="AD25" s="5">
        <f>C25+F25+I25+L25+R25+U25+AA25+X25+O25</f>
        <v>117</v>
      </c>
      <c r="AE25" s="3">
        <f>ROUND(AVERAGE(E25,H25,K25,N25,T25,W25,AC25,Q25,Z25),2)</f>
        <v>1.64</v>
      </c>
      <c r="AF25" s="3" t="str">
        <f>IF(AND(E25&gt;=1.6,H25&gt;=1.6,K25&gt;=1.6,N25&gt;=1.6,T25&gt;=1.6,W25&gt;=1.6,AC25&gt;=1.6,Q25&gt;=1.6,Z25&gt;=1.6),"Good",IF(OR(E25=0,H25=0,K25=0,N25=0,Q25=0,T25=0,W25=0,Z25=0,AC25=0),"ABS","Poor"))</f>
        <v>ABS</v>
      </c>
      <c r="AG25" s="3">
        <f>IF(AF25="ABS",0,IF(AH25&gt;0,AJ25,MAX(goodrank)+AK25))</f>
        <v>0</v>
      </c>
      <c r="AH25" s="3">
        <f>IF(AF25="Good",AE25,0)</f>
        <v>0</v>
      </c>
      <c r="AI25" s="3">
        <f>IF(AF25="Poor",AE25,0)</f>
        <v>0</v>
      </c>
      <c r="AJ25" s="6">
        <f>IF(AH25=0,0,SUMPRODUCT((AH25&lt;=Good)/COUNTIF(Good,Good)))</f>
        <v>0</v>
      </c>
      <c r="AK25" s="6">
        <f>IF(AI25=0,0,SUMPRODUCT((AI25&lt;=Poor)/COUNTIF(Poor,Poor)))</f>
        <v>0</v>
      </c>
    </row>
    <row r="26" spans="1:37" x14ac:dyDescent="0.25">
      <c r="A26" s="3">
        <v>18</v>
      </c>
      <c r="B26" s="3" t="str">
        <f>VLOOKUP($A26,four,2,0)</f>
        <v>Prabin Bot</v>
      </c>
      <c r="C26" s="3">
        <v>30</v>
      </c>
      <c r="D26" s="3" t="str">
        <f>VLOOKUP(C26,gr50.0,2,1)</f>
        <v>B</v>
      </c>
      <c r="E26" s="3">
        <f>VLOOKUP(D26,gp,2,0)</f>
        <v>2.8</v>
      </c>
      <c r="F26" s="3">
        <v>10</v>
      </c>
      <c r="G26" s="3" t="str">
        <f>VLOOKUP(F26,gr50.0,2,1)</f>
        <v>D</v>
      </c>
      <c r="H26" s="3">
        <f>VLOOKUP(G26,gp,2,0)</f>
        <v>1.2</v>
      </c>
      <c r="I26" s="3">
        <v>10</v>
      </c>
      <c r="J26" s="3" t="str">
        <f>VLOOKUP(I26,gr50.0,2,1)</f>
        <v>D</v>
      </c>
      <c r="K26" s="3">
        <f>VLOOKUP(J26,gp,2,0)</f>
        <v>1.2</v>
      </c>
      <c r="L26" s="3">
        <v>10</v>
      </c>
      <c r="M26" s="3" t="str">
        <f>VLOOKUP(L26,gr25.0,2,1)</f>
        <v>C</v>
      </c>
      <c r="N26" s="3">
        <f>VLOOKUP(M26,gp,2,0)</f>
        <v>2</v>
      </c>
      <c r="O26" s="3">
        <v>10</v>
      </c>
      <c r="P26" s="3" t="str">
        <f>VLOOKUP(O26,gr25.0,2,1)</f>
        <v>C</v>
      </c>
      <c r="Q26" s="3">
        <f>VLOOKUP(P26,gp,2,0)</f>
        <v>2</v>
      </c>
      <c r="R26" s="3">
        <v>22</v>
      </c>
      <c r="S26" s="3" t="str">
        <f>VLOOKUP(R26,gr50.0,2,1)</f>
        <v>C</v>
      </c>
      <c r="T26" s="3">
        <f>VLOOKUP(S26,gp,2,0)</f>
        <v>2</v>
      </c>
      <c r="U26" s="3">
        <v>6</v>
      </c>
      <c r="V26" s="3" t="str">
        <f>VLOOKUP(U26,gr50.0,2,1)</f>
        <v>E</v>
      </c>
      <c r="W26" s="3">
        <f>VLOOKUP(V26,gp,2,0)</f>
        <v>0.8</v>
      </c>
      <c r="X26" s="3">
        <v>10</v>
      </c>
      <c r="Y26" s="3" t="str">
        <f>VLOOKUP(X26,gr50.0,2,1)</f>
        <v>D</v>
      </c>
      <c r="Z26" s="3">
        <f>VLOOKUP(Y26,gp,2,0)</f>
        <v>1.2</v>
      </c>
      <c r="AA26" s="3">
        <v>7</v>
      </c>
      <c r="AB26" s="3" t="str">
        <f>VLOOKUP(AA26,gr25.0,2,1)</f>
        <v>D</v>
      </c>
      <c r="AC26" s="3">
        <f>VLOOKUP(AB26,gp,2,0)</f>
        <v>1.2</v>
      </c>
      <c r="AD26" s="5">
        <f>C26+F26+I26+L26+R26+U26+AA26+X26+O26</f>
        <v>115</v>
      </c>
      <c r="AE26" s="3">
        <f>ROUND(AVERAGE(E26,H26,K26,N26,T26,W26,AC26,Q26,Z26),2)</f>
        <v>1.6</v>
      </c>
      <c r="AF26" s="3" t="str">
        <f>IF(AND(E26&gt;=1.6,H26&gt;=1.6,K26&gt;=1.6,N26&gt;=1.6,T26&gt;=1.6,W26&gt;=1.6,AC26&gt;=1.6,Q26&gt;=1.6,Z26&gt;=1.6),"Good",IF(OR(E26=0,H26=0,K26=0,N26=0,Q26=0,T26=0,W26=0,Z26=0,AC26=0),"ABS","Poor"))</f>
        <v>Poor</v>
      </c>
      <c r="AG26" s="3">
        <f>IF(AF26="ABS",0,IF(AH26&gt;0,AJ26,MAX(goodrank)+AK26))</f>
        <v>15</v>
      </c>
      <c r="AH26" s="3">
        <f>IF(AF26="Good",AE26,0)</f>
        <v>0</v>
      </c>
      <c r="AI26" s="3">
        <f>IF(AF26="Poor",AE26,0)</f>
        <v>1.6</v>
      </c>
      <c r="AJ26" s="6">
        <f>IF(AH26=0,0,SUMPRODUCT((AH26&lt;=Good)/COUNTIF(Good,Good)))</f>
        <v>0</v>
      </c>
      <c r="AK26" s="6">
        <f>IF(AI26=0,0,SUMPRODUCT((AI26&lt;=Poor)/COUNTIF(Poor,Poor)))</f>
        <v>11</v>
      </c>
    </row>
    <row r="27" spans="1:37" x14ac:dyDescent="0.25">
      <c r="A27" s="3">
        <v>21</v>
      </c>
      <c r="B27" s="3" t="str">
        <f>VLOOKUP($A27,four,2,0)</f>
        <v>Gaurav B K</v>
      </c>
      <c r="C27" s="3">
        <v>32</v>
      </c>
      <c r="D27" s="3" t="str">
        <f>VLOOKUP(C27,gr50.0,2,1)</f>
        <v>B</v>
      </c>
      <c r="E27" s="3">
        <f>VLOOKUP(D27,gp,2,0)</f>
        <v>2.8</v>
      </c>
      <c r="F27" s="3">
        <v>12</v>
      </c>
      <c r="G27" s="3" t="str">
        <f>VLOOKUP(F27,gr50.0,2,1)</f>
        <v>D</v>
      </c>
      <c r="H27" s="3">
        <f>VLOOKUP(G27,gp,2,0)</f>
        <v>1.2</v>
      </c>
      <c r="I27" s="3">
        <v>5</v>
      </c>
      <c r="J27" s="3" t="str">
        <f>VLOOKUP(I27,gr50.0,2,1)</f>
        <v>E</v>
      </c>
      <c r="K27" s="3">
        <f>VLOOKUP(J27,gp,2,0)</f>
        <v>0.8</v>
      </c>
      <c r="L27" s="3">
        <v>10</v>
      </c>
      <c r="M27" s="3" t="str">
        <f>VLOOKUP(L27,gr25.0,2,1)</f>
        <v>C</v>
      </c>
      <c r="N27" s="3">
        <f>VLOOKUP(M27,gp,2,0)</f>
        <v>2</v>
      </c>
      <c r="O27" s="3">
        <v>11</v>
      </c>
      <c r="P27" s="3" t="str">
        <f>VLOOKUP(O27,gr25.0,2,1)</f>
        <v>C</v>
      </c>
      <c r="Q27" s="3">
        <f>VLOOKUP(P27,gp,2,0)</f>
        <v>2</v>
      </c>
      <c r="R27" s="3">
        <v>33</v>
      </c>
      <c r="S27" s="3" t="str">
        <f>VLOOKUP(R27,gr50.0,2,1)</f>
        <v>B</v>
      </c>
      <c r="T27" s="3">
        <f>VLOOKUP(S27,gp,2,0)</f>
        <v>2.8</v>
      </c>
      <c r="U27" s="3">
        <v>5</v>
      </c>
      <c r="V27" s="3" t="str">
        <f>VLOOKUP(U27,gr50.0,2,1)</f>
        <v>E</v>
      </c>
      <c r="W27" s="3">
        <f>VLOOKUP(V27,gp,2,0)</f>
        <v>0.8</v>
      </c>
      <c r="X27" s="3">
        <v>5</v>
      </c>
      <c r="Y27" s="3" t="str">
        <f>VLOOKUP(X27,gr50.0,2,1)</f>
        <v>E</v>
      </c>
      <c r="Z27" s="3">
        <f>VLOOKUP(Y27,gp,2,0)</f>
        <v>0.8</v>
      </c>
      <c r="AA27" s="3">
        <v>6</v>
      </c>
      <c r="AB27" s="3" t="str">
        <f>VLOOKUP(AA27,gr25.0,2,1)</f>
        <v>D</v>
      </c>
      <c r="AC27" s="3">
        <f>VLOOKUP(AB27,gp,2,0)</f>
        <v>1.2</v>
      </c>
      <c r="AD27" s="5">
        <f>C27+F27+I27+L27+R27+U27+AA27+X27+O27</f>
        <v>119</v>
      </c>
      <c r="AE27" s="3">
        <f>ROUND(AVERAGE(E27,H27,K27,N27,T27,W27,AC27,Q27,Z27),2)</f>
        <v>1.6</v>
      </c>
      <c r="AF27" s="3" t="str">
        <f>IF(AND(E27&gt;=1.6,H27&gt;=1.6,K27&gt;=1.6,N27&gt;=1.6,T27&gt;=1.6,W27&gt;=1.6,AC27&gt;=1.6,Q27&gt;=1.6,Z27&gt;=1.6),"Good",IF(OR(E27=0,H27=0,K27=0,N27=0,Q27=0,T27=0,W27=0,Z27=0,AC27=0),"ABS","Poor"))</f>
        <v>Poor</v>
      </c>
      <c r="AG27" s="3">
        <f>IF(AF27="ABS",0,IF(AH27&gt;0,AJ27,MAX(goodrank)+AK27))</f>
        <v>15</v>
      </c>
      <c r="AH27" s="3">
        <f>IF(AF27="Good",AE27,0)</f>
        <v>0</v>
      </c>
      <c r="AI27" s="3">
        <f>IF(AF27="Poor",AE27,0)</f>
        <v>1.6</v>
      </c>
      <c r="AJ27" s="6">
        <f>IF(AH27=0,0,SUMPRODUCT((AH27&lt;=Good)/COUNTIF(Good,Good)))</f>
        <v>0</v>
      </c>
      <c r="AK27" s="6">
        <f>IF(AI27=0,0,SUMPRODUCT((AI27&lt;=Poor)/COUNTIF(Poor,Poor)))</f>
        <v>11</v>
      </c>
    </row>
    <row r="28" spans="1:37" x14ac:dyDescent="0.25">
      <c r="A28" s="3">
        <v>10</v>
      </c>
      <c r="B28" s="3" t="str">
        <f>VLOOKUP($A28,four,2,0)</f>
        <v>Kiran Pawe</v>
      </c>
      <c r="C28" s="3">
        <v>30</v>
      </c>
      <c r="D28" s="3" t="str">
        <f>VLOOKUP(C28,gr50.0,2,1)</f>
        <v>B</v>
      </c>
      <c r="E28" s="3">
        <f>VLOOKUP(D28,gp,2,0)</f>
        <v>2.8</v>
      </c>
      <c r="F28" s="3">
        <v>7</v>
      </c>
      <c r="G28" s="3" t="str">
        <f>VLOOKUP(F28,gr50.0,2,1)</f>
        <v>E</v>
      </c>
      <c r="H28" s="3">
        <f>VLOOKUP(G28,gp,2,0)</f>
        <v>0.8</v>
      </c>
      <c r="I28" s="3">
        <v>8</v>
      </c>
      <c r="J28" s="3" t="str">
        <f>VLOOKUP(I28,gr50.0,2,1)</f>
        <v>E</v>
      </c>
      <c r="K28" s="3">
        <f>VLOOKUP(J28,gp,2,0)</f>
        <v>0.8</v>
      </c>
      <c r="L28" s="3">
        <v>10</v>
      </c>
      <c r="M28" s="3" t="str">
        <f>VLOOKUP(L28,gr25.0,2,1)</f>
        <v>C</v>
      </c>
      <c r="N28" s="3">
        <f>VLOOKUP(M28,gp,2,0)</f>
        <v>2</v>
      </c>
      <c r="O28" s="3">
        <v>5</v>
      </c>
      <c r="P28" s="3" t="str">
        <f>VLOOKUP(O28,gr25.0,2,1)</f>
        <v>D</v>
      </c>
      <c r="Q28" s="3">
        <f>VLOOKUP(P28,gp,2,0)</f>
        <v>1.2</v>
      </c>
      <c r="R28" s="3">
        <v>40</v>
      </c>
      <c r="S28" s="3" t="str">
        <f>VLOOKUP(R28,gr50.0,2,1)</f>
        <v>A</v>
      </c>
      <c r="T28" s="3">
        <f>VLOOKUP(S28,gp,2,0)</f>
        <v>3.6</v>
      </c>
      <c r="U28" s="3">
        <v>4</v>
      </c>
      <c r="V28" s="3" t="str">
        <f>VLOOKUP(U28,gr50.0,2,1)</f>
        <v>E</v>
      </c>
      <c r="W28" s="3">
        <f>VLOOKUP(V28,gp,2,0)</f>
        <v>0.8</v>
      </c>
      <c r="X28" s="3">
        <v>7</v>
      </c>
      <c r="Y28" s="3" t="str">
        <f>VLOOKUP(X28,gr50.0,2,1)</f>
        <v>E</v>
      </c>
      <c r="Z28" s="3">
        <f>VLOOKUP(Y28,gp,2,0)</f>
        <v>0.8</v>
      </c>
      <c r="AA28" s="3">
        <v>6</v>
      </c>
      <c r="AB28" s="3" t="str">
        <f>VLOOKUP(AA28,gr25.0,2,1)</f>
        <v>D</v>
      </c>
      <c r="AC28" s="3">
        <f>VLOOKUP(AB28,gp,2,0)</f>
        <v>1.2</v>
      </c>
      <c r="AD28" s="5">
        <f>C28+F28+I28+L28+R28+U28+AA28+X28+O28</f>
        <v>117</v>
      </c>
      <c r="AE28" s="3">
        <f>ROUND(AVERAGE(E28,H28,K28,N28,T28,W28,AC28,Q28,Z28),2)</f>
        <v>1.56</v>
      </c>
      <c r="AF28" s="3" t="str">
        <f>IF(AND(E28&gt;=1.6,H28&gt;=1.6,K28&gt;=1.6,N28&gt;=1.6,T28&gt;=1.6,W28&gt;=1.6,AC28&gt;=1.6,Q28&gt;=1.6,Z28&gt;=1.6),"Good",IF(OR(E28=0,H28=0,K28=0,N28=0,Q28=0,T28=0,W28=0,Z28=0,AC28=0),"ABS","Poor"))</f>
        <v>Poor</v>
      </c>
      <c r="AG28" s="3">
        <f>IF(AF28="ABS",0,IF(AH28&gt;0,AJ28,MAX(goodrank)+AK28))</f>
        <v>16</v>
      </c>
      <c r="AH28" s="3">
        <f>IF(AF28="Good",AE28,0)</f>
        <v>0</v>
      </c>
      <c r="AI28" s="3">
        <f>IF(AF28="Poor",AE28,0)</f>
        <v>1.56</v>
      </c>
      <c r="AJ28" s="6">
        <f>IF(AH28=0,0,SUMPRODUCT((AH28&lt;=Good)/COUNTIF(Good,Good)))</f>
        <v>0</v>
      </c>
      <c r="AK28" s="6">
        <f>IF(AI28=0,0,SUMPRODUCT((AI28&lt;=Poor)/COUNTIF(Poor,Poor)))</f>
        <v>12.000000000000002</v>
      </c>
    </row>
    <row r="29" spans="1:37" x14ac:dyDescent="0.25">
      <c r="A29" s="3">
        <v>25</v>
      </c>
      <c r="B29" s="3" t="str">
        <f>VLOOKUP($A29,four,2,0)</f>
        <v>Ritu Sahani</v>
      </c>
      <c r="C29" s="3">
        <v>20</v>
      </c>
      <c r="D29" s="3" t="str">
        <f>VLOOKUP(C29,gr50.0,2,1)</f>
        <v>C</v>
      </c>
      <c r="E29" s="3">
        <f>VLOOKUP(D29,gp,2,0)</f>
        <v>2</v>
      </c>
      <c r="F29" s="3">
        <v>7</v>
      </c>
      <c r="G29" s="3" t="str">
        <f>VLOOKUP(F29,gr50.0,2,1)</f>
        <v>E</v>
      </c>
      <c r="H29" s="3">
        <f>VLOOKUP(G29,gp,2,0)</f>
        <v>0.8</v>
      </c>
      <c r="I29" s="3">
        <v>8</v>
      </c>
      <c r="J29" s="3" t="str">
        <f>VLOOKUP(I29,gr50.0,2,1)</f>
        <v>E</v>
      </c>
      <c r="K29" s="3">
        <f>VLOOKUP(J29,gp,2,0)</f>
        <v>0.8</v>
      </c>
      <c r="L29" s="3">
        <v>10</v>
      </c>
      <c r="M29" s="3" t="str">
        <f>VLOOKUP(L29,gr25.0,2,1)</f>
        <v>C</v>
      </c>
      <c r="N29" s="3">
        <f>VLOOKUP(M29,gp,2,0)</f>
        <v>2</v>
      </c>
      <c r="O29" s="3">
        <v>11</v>
      </c>
      <c r="P29" s="3" t="str">
        <f>VLOOKUP(O29,gr25.0,2,1)</f>
        <v>C</v>
      </c>
      <c r="Q29" s="3">
        <f>VLOOKUP(P29,gp,2,0)</f>
        <v>2</v>
      </c>
      <c r="R29" s="3">
        <v>31</v>
      </c>
      <c r="S29" s="3" t="str">
        <f>VLOOKUP(R29,gr50.0,2,1)</f>
        <v>B</v>
      </c>
      <c r="T29" s="3">
        <f>VLOOKUP(S29,gp,2,0)</f>
        <v>2.8</v>
      </c>
      <c r="U29" s="3">
        <v>13</v>
      </c>
      <c r="V29" s="3" t="str">
        <f>VLOOKUP(U29,gr50.0,2,1)</f>
        <v>D</v>
      </c>
      <c r="W29" s="3">
        <f>VLOOKUP(V29,gp,2,0)</f>
        <v>1.2</v>
      </c>
      <c r="X29" s="3">
        <v>13</v>
      </c>
      <c r="Y29" s="3" t="str">
        <f>VLOOKUP(X29,gr50.0,2,1)</f>
        <v>D</v>
      </c>
      <c r="Z29" s="3">
        <f>VLOOKUP(Y29,gp,2,0)</f>
        <v>1.2</v>
      </c>
      <c r="AA29" s="3">
        <v>6</v>
      </c>
      <c r="AB29" s="3" t="str">
        <f>VLOOKUP(AA29,gr25.0,2,1)</f>
        <v>D</v>
      </c>
      <c r="AC29" s="3">
        <f>VLOOKUP(AB29,gp,2,0)</f>
        <v>1.2</v>
      </c>
      <c r="AD29" s="5">
        <f>C29+F29+I29+L29+R29+U29+AA29+X29+O29</f>
        <v>119</v>
      </c>
      <c r="AE29" s="3">
        <f>ROUND(AVERAGE(E29,H29,K29,N29,T29,W29,AC29,Q29,Z29),2)</f>
        <v>1.56</v>
      </c>
      <c r="AF29" s="3" t="str">
        <f>IF(AND(E29&gt;=1.6,H29&gt;=1.6,K29&gt;=1.6,N29&gt;=1.6,T29&gt;=1.6,W29&gt;=1.6,AC29&gt;=1.6,Q29&gt;=1.6,Z29&gt;=1.6),"Good",IF(OR(E29=0,H29=0,K29=0,N29=0,Q29=0,T29=0,W29=0,Z29=0,AC29=0),"ABS","Poor"))</f>
        <v>Poor</v>
      </c>
      <c r="AG29" s="3">
        <f>IF(AF29="ABS",0,IF(AH29&gt;0,AJ29,MAX(goodrank)+AK29))</f>
        <v>16</v>
      </c>
      <c r="AH29" s="3">
        <f>IF(AF29="Good",AE29,0)</f>
        <v>0</v>
      </c>
      <c r="AI29" s="3">
        <f>IF(AF29="Poor",AE29,0)</f>
        <v>1.56</v>
      </c>
      <c r="AJ29" s="6">
        <f>IF(AH29=0,0,SUMPRODUCT((AH29&lt;=Good)/COUNTIF(Good,Good)))</f>
        <v>0</v>
      </c>
      <c r="AK29" s="6">
        <f>IF(AI29=0,0,SUMPRODUCT((AI29&lt;=Poor)/COUNTIF(Poor,Poor)))</f>
        <v>12.000000000000002</v>
      </c>
    </row>
    <row r="30" spans="1:37" x14ac:dyDescent="0.25">
      <c r="A30" s="3">
        <v>34</v>
      </c>
      <c r="B30" s="3" t="str">
        <f>VLOOKUP($A30,four,2,0)</f>
        <v>Apsan Bot</v>
      </c>
      <c r="C30" s="3">
        <v>15</v>
      </c>
      <c r="D30" s="3" t="str">
        <f>VLOOKUP(C30,gr50.0,2,1)</f>
        <v>D+</v>
      </c>
      <c r="E30" s="3">
        <f>VLOOKUP(D30,gp,2,0)</f>
        <v>1.6</v>
      </c>
      <c r="F30" s="3">
        <v>3</v>
      </c>
      <c r="G30" s="3" t="str">
        <f>VLOOKUP(F30,gr50.0,2,1)</f>
        <v>E</v>
      </c>
      <c r="H30" s="3">
        <f>VLOOKUP(G30,gp,2,0)</f>
        <v>0.8</v>
      </c>
      <c r="I30" s="3">
        <v>15</v>
      </c>
      <c r="J30" s="3" t="str">
        <f>VLOOKUP(I30,gr50.0,2,1)</f>
        <v>D+</v>
      </c>
      <c r="K30" s="3">
        <f>VLOOKUP(J30,gp,2,0)</f>
        <v>1.6</v>
      </c>
      <c r="L30" s="3">
        <v>10</v>
      </c>
      <c r="M30" s="3" t="str">
        <f>VLOOKUP(L30,gr25.0,2,1)</f>
        <v>C</v>
      </c>
      <c r="N30" s="3">
        <f>VLOOKUP(M30,gp,2,0)</f>
        <v>2</v>
      </c>
      <c r="O30" s="3">
        <v>10</v>
      </c>
      <c r="P30" s="3" t="str">
        <f>VLOOKUP(O30,gr25.0,2,1)</f>
        <v>C</v>
      </c>
      <c r="Q30" s="3">
        <f>VLOOKUP(P30,gp,2,0)</f>
        <v>2</v>
      </c>
      <c r="R30" s="3">
        <v>35</v>
      </c>
      <c r="S30" s="3" t="str">
        <f>VLOOKUP(R30,gr50.0,2,1)</f>
        <v>B+</v>
      </c>
      <c r="T30" s="3">
        <f>VLOOKUP(S30,gp,2,0)</f>
        <v>3.2</v>
      </c>
      <c r="U30" s="3">
        <v>9</v>
      </c>
      <c r="V30" s="3" t="str">
        <f>VLOOKUP(U30,gr50.0,2,1)</f>
        <v>E</v>
      </c>
      <c r="W30" s="3">
        <f>VLOOKUP(V30,gp,2,0)</f>
        <v>0.8</v>
      </c>
      <c r="X30" s="3">
        <v>9</v>
      </c>
      <c r="Y30" s="3" t="str">
        <f>VLOOKUP(X30,gr50.0,2,1)</f>
        <v>E</v>
      </c>
      <c r="Z30" s="3">
        <f>VLOOKUP(Y30,gp,2,0)</f>
        <v>0.8</v>
      </c>
      <c r="AA30" s="3">
        <v>7</v>
      </c>
      <c r="AB30" s="3" t="str">
        <f>VLOOKUP(AA30,gr25.0,2,1)</f>
        <v>D</v>
      </c>
      <c r="AC30" s="3">
        <f>VLOOKUP(AB30,gp,2,0)</f>
        <v>1.2</v>
      </c>
      <c r="AD30" s="5">
        <f>C30+F30+I30+L30+R30+U30+AA30+X30+O30</f>
        <v>113</v>
      </c>
      <c r="AE30" s="3">
        <f>ROUND(AVERAGE(E30,H30,K30,N30,T30,W30,AC30,Q30,Z30),2)</f>
        <v>1.56</v>
      </c>
      <c r="AF30" s="3" t="str">
        <f>IF(AND(E30&gt;=1.6,H30&gt;=1.6,K30&gt;=1.6,N30&gt;=1.6,T30&gt;=1.6,W30&gt;=1.6,AC30&gt;=1.6,Q30&gt;=1.6,Z30&gt;=1.6),"Good",IF(OR(E30=0,H30=0,K30=0,N30=0,Q30=0,T30=0,W30=0,Z30=0,AC30=0),"ABS","Poor"))</f>
        <v>Poor</v>
      </c>
      <c r="AG30" s="3">
        <f>IF(AF30="ABS",0,IF(AH30&gt;0,AJ30,MAX(goodrank)+AK30))</f>
        <v>16</v>
      </c>
      <c r="AH30" s="3">
        <f>IF(AF30="Good",AE30,0)</f>
        <v>0</v>
      </c>
      <c r="AI30" s="3">
        <f>IF(AF30="Poor",AE30,0)</f>
        <v>1.56</v>
      </c>
      <c r="AJ30" s="6">
        <f>IF(AH30=0,0,SUMPRODUCT((AH30&lt;=Good)/COUNTIF(Good,Good)))</f>
        <v>0</v>
      </c>
      <c r="AK30" s="6">
        <f>IF(AI30=0,0,SUMPRODUCT((AI30&lt;=Poor)/COUNTIF(Poor,Poor)))</f>
        <v>12.000000000000002</v>
      </c>
    </row>
    <row r="31" spans="1:37" x14ac:dyDescent="0.25">
      <c r="A31" s="3">
        <v>7</v>
      </c>
      <c r="B31" s="3" t="str">
        <f>VLOOKUP($A31,four,2,0)</f>
        <v>Kunal Mahato</v>
      </c>
      <c r="C31" s="3">
        <v>23</v>
      </c>
      <c r="D31" s="3" t="str">
        <f>VLOOKUP(C31,gr50.0,2,1)</f>
        <v>C</v>
      </c>
      <c r="E31" s="3">
        <f>VLOOKUP(D31,gp,2,0)</f>
        <v>2</v>
      </c>
      <c r="F31" s="3">
        <v>13</v>
      </c>
      <c r="G31" s="3" t="str">
        <f>VLOOKUP(F31,gr50.0,2,1)</f>
        <v>D</v>
      </c>
      <c r="H31" s="3">
        <f>VLOOKUP(G31,gp,2,0)</f>
        <v>1.2</v>
      </c>
      <c r="I31" s="3">
        <v>13</v>
      </c>
      <c r="J31" s="3" t="str">
        <f>VLOOKUP(I31,gr50.0,2,1)</f>
        <v>D</v>
      </c>
      <c r="K31" s="3">
        <f>VLOOKUP(J31,gp,2,0)</f>
        <v>1.2</v>
      </c>
      <c r="L31" s="3">
        <v>10</v>
      </c>
      <c r="M31" s="3" t="str">
        <f>VLOOKUP(L31,gr25.0,2,1)</f>
        <v>C</v>
      </c>
      <c r="N31" s="3">
        <f>VLOOKUP(M31,gp,2,0)</f>
        <v>2</v>
      </c>
      <c r="O31" s="3">
        <v>10</v>
      </c>
      <c r="P31" s="3" t="str">
        <f>VLOOKUP(O31,gr25.0,2,1)</f>
        <v>C</v>
      </c>
      <c r="Q31" s="3">
        <f>VLOOKUP(P31,gp,2,0)</f>
        <v>2</v>
      </c>
      <c r="R31" s="3">
        <v>28</v>
      </c>
      <c r="S31" s="3" t="str">
        <f>VLOOKUP(R31,gr50.0,2,1)</f>
        <v>C+</v>
      </c>
      <c r="T31" s="3">
        <f>VLOOKUP(S31,gp,2,0)</f>
        <v>2.4</v>
      </c>
      <c r="U31" s="3">
        <v>13</v>
      </c>
      <c r="V31" s="3" t="str">
        <f>VLOOKUP(U31,gr50.0,2,1)</f>
        <v>D</v>
      </c>
      <c r="W31" s="3">
        <f>VLOOKUP(V31,gp,2,0)</f>
        <v>1.2</v>
      </c>
      <c r="X31" s="3">
        <v>6</v>
      </c>
      <c r="Y31" s="3" t="str">
        <f>VLOOKUP(X31,gr50.0,2,1)</f>
        <v>E</v>
      </c>
      <c r="Z31" s="3">
        <f>VLOOKUP(Y31,gp,2,0)</f>
        <v>0.8</v>
      </c>
      <c r="AA31" s="3">
        <v>4</v>
      </c>
      <c r="AB31" s="3" t="str">
        <f>VLOOKUP(AA31,gr25.0,2,1)</f>
        <v>E</v>
      </c>
      <c r="AC31" s="3">
        <f>VLOOKUP(AB31,gp,2,0)</f>
        <v>0.8</v>
      </c>
      <c r="AD31" s="5">
        <f>C31+F31+I31+L31+R31+U31+AA31+X31+O31</f>
        <v>120</v>
      </c>
      <c r="AE31" s="3">
        <f>ROUND(AVERAGE(E31,H31,K31,N31,T31,W31,AC31,Q31,Z31),2)</f>
        <v>1.51</v>
      </c>
      <c r="AF31" s="3" t="str">
        <f>IF(AND(E31&gt;=1.6,H31&gt;=1.6,K31&gt;=1.6,N31&gt;=1.6,T31&gt;=1.6,W31&gt;=1.6,AC31&gt;=1.6,Q31&gt;=1.6,Z31&gt;=1.6),"Good",IF(OR(E31=0,H31=0,K31=0,N31=0,Q31=0,T31=0,W31=0,Z31=0,AC31=0),"ABS","Poor"))</f>
        <v>Poor</v>
      </c>
      <c r="AG31" s="3">
        <f>IF(AF31="ABS",0,IF(AH31&gt;0,AJ31,MAX(goodrank)+AK31))</f>
        <v>17</v>
      </c>
      <c r="AH31" s="3">
        <f>IF(AF31="Good",AE31,0)</f>
        <v>0</v>
      </c>
      <c r="AI31" s="3">
        <f>IF(AF31="Poor",AE31,0)</f>
        <v>1.51</v>
      </c>
      <c r="AJ31" s="6">
        <f>IF(AH31=0,0,SUMPRODUCT((AH31&lt;=Good)/COUNTIF(Good,Good)))</f>
        <v>0</v>
      </c>
      <c r="AK31" s="6">
        <f>IF(AI31=0,0,SUMPRODUCT((AI31&lt;=Poor)/COUNTIF(Poor,Poor)))</f>
        <v>13.000000000000002</v>
      </c>
    </row>
    <row r="32" spans="1:37" x14ac:dyDescent="0.25">
      <c r="A32" s="3">
        <v>12</v>
      </c>
      <c r="B32" s="3" t="str">
        <f>VLOOKUP($A32,four,2,0)</f>
        <v>Sudip Mahato</v>
      </c>
      <c r="C32" s="3">
        <v>15</v>
      </c>
      <c r="D32" s="3" t="str">
        <f>VLOOKUP(C32,gr50.0,2,1)</f>
        <v>D+</v>
      </c>
      <c r="E32" s="3">
        <f>VLOOKUP(D32,gp,2,0)</f>
        <v>1.6</v>
      </c>
      <c r="F32" s="3">
        <v>7</v>
      </c>
      <c r="G32" s="3" t="str">
        <f>VLOOKUP(F32,gr50.0,2,1)</f>
        <v>E</v>
      </c>
      <c r="H32" s="3">
        <f>VLOOKUP(G32,gp,2,0)</f>
        <v>0.8</v>
      </c>
      <c r="I32" s="3">
        <v>5</v>
      </c>
      <c r="J32" s="3" t="str">
        <f>VLOOKUP(I32,gr50.0,2,1)</f>
        <v>E</v>
      </c>
      <c r="K32" s="3">
        <f>VLOOKUP(J32,gp,2,0)</f>
        <v>0.8</v>
      </c>
      <c r="L32" s="3">
        <v>10</v>
      </c>
      <c r="M32" s="3" t="str">
        <f>VLOOKUP(L32,gr25.0,2,1)</f>
        <v>C</v>
      </c>
      <c r="N32" s="3">
        <f>VLOOKUP(M32,gp,2,0)</f>
        <v>2</v>
      </c>
      <c r="O32" s="3">
        <v>11</v>
      </c>
      <c r="P32" s="3" t="str">
        <f>VLOOKUP(O32,gr25.0,2,1)</f>
        <v>C</v>
      </c>
      <c r="Q32" s="3">
        <f>VLOOKUP(P32,gp,2,0)</f>
        <v>2</v>
      </c>
      <c r="R32" s="3">
        <v>30</v>
      </c>
      <c r="S32" s="3" t="str">
        <f>VLOOKUP(R32,gr50.0,2,1)</f>
        <v>B</v>
      </c>
      <c r="T32" s="3">
        <f>VLOOKUP(S32,gp,2,0)</f>
        <v>2.8</v>
      </c>
      <c r="U32" s="3">
        <v>6</v>
      </c>
      <c r="V32" s="3" t="str">
        <f>VLOOKUP(U32,gr50.0,2,1)</f>
        <v>E</v>
      </c>
      <c r="W32" s="3">
        <f>VLOOKUP(V32,gp,2,0)</f>
        <v>0.8</v>
      </c>
      <c r="X32" s="3">
        <v>10</v>
      </c>
      <c r="Y32" s="3" t="str">
        <f>VLOOKUP(X32,gr50.0,2,1)</f>
        <v>D</v>
      </c>
      <c r="Z32" s="3">
        <f>VLOOKUP(Y32,gp,2,0)</f>
        <v>1.2</v>
      </c>
      <c r="AA32" s="3">
        <v>8</v>
      </c>
      <c r="AB32" s="3" t="str">
        <f>VLOOKUP(AA32,gr25.0,2,1)</f>
        <v>D+</v>
      </c>
      <c r="AC32" s="3">
        <f>VLOOKUP(AB32,gp,2,0)</f>
        <v>1.6</v>
      </c>
      <c r="AD32" s="5">
        <f>C32+F32+I32+L32+R32+U32+AA32+X32+O32</f>
        <v>102</v>
      </c>
      <c r="AE32" s="3">
        <f>ROUND(AVERAGE(E32,H32,K32,N32,T32,W32,AC32,Q32,Z32),2)</f>
        <v>1.51</v>
      </c>
      <c r="AF32" s="3" t="str">
        <f>IF(AND(E32&gt;=1.6,H32&gt;=1.6,K32&gt;=1.6,N32&gt;=1.6,T32&gt;=1.6,W32&gt;=1.6,AC32&gt;=1.6,Q32&gt;=1.6,Z32&gt;=1.6),"Good",IF(OR(E32=0,H32=0,K32=0,N32=0,Q32=0,T32=0,W32=0,Z32=0,AC32=0),"ABS","Poor"))</f>
        <v>Poor</v>
      </c>
      <c r="AG32" s="3">
        <f>IF(AF32="ABS",0,IF(AH32&gt;0,AJ32,MAX(goodrank)+AK32))</f>
        <v>17</v>
      </c>
      <c r="AH32" s="3">
        <f>IF(AF32="Good",AE32,0)</f>
        <v>0</v>
      </c>
      <c r="AI32" s="3">
        <f>IF(AF32="Poor",AE32,0)</f>
        <v>1.51</v>
      </c>
      <c r="AJ32" s="6">
        <f>IF(AH32=0,0,SUMPRODUCT((AH32&lt;=Good)/COUNTIF(Good,Good)))</f>
        <v>0</v>
      </c>
      <c r="AK32" s="6">
        <f>IF(AI32=0,0,SUMPRODUCT((AI32&lt;=Poor)/COUNTIF(Poor,Poor)))</f>
        <v>13.000000000000002</v>
      </c>
    </row>
    <row r="33" spans="1:37" x14ac:dyDescent="0.25">
      <c r="A33" s="3">
        <v>14</v>
      </c>
      <c r="B33" s="3" t="str">
        <f>VLOOKUP($A33,four,2,0)</f>
        <v>Rashmi Mahato</v>
      </c>
      <c r="C33" s="3">
        <v>15</v>
      </c>
      <c r="D33" s="3" t="str">
        <f>VLOOKUP(C33,gr50.0,2,1)</f>
        <v>D+</v>
      </c>
      <c r="E33" s="3">
        <f>VLOOKUP(D33,gp,2,0)</f>
        <v>1.6</v>
      </c>
      <c r="F33" s="3">
        <v>5</v>
      </c>
      <c r="G33" s="3" t="str">
        <f>VLOOKUP(F33,gr50.0,2,1)</f>
        <v>E</v>
      </c>
      <c r="H33" s="3">
        <f>VLOOKUP(G33,gp,2,0)</f>
        <v>0.8</v>
      </c>
      <c r="I33" s="3">
        <v>5</v>
      </c>
      <c r="J33" s="3" t="str">
        <f>VLOOKUP(I33,gr50.0,2,1)</f>
        <v>E</v>
      </c>
      <c r="K33" s="3">
        <f>VLOOKUP(J33,gp,2,0)</f>
        <v>0.8</v>
      </c>
      <c r="L33" s="3">
        <v>11</v>
      </c>
      <c r="M33" s="3" t="str">
        <f>VLOOKUP(L33,gr25.0,2,1)</f>
        <v>C</v>
      </c>
      <c r="N33" s="3">
        <f>VLOOKUP(M33,gp,2,0)</f>
        <v>2</v>
      </c>
      <c r="O33" s="3">
        <v>12</v>
      </c>
      <c r="P33" s="3" t="str">
        <f>VLOOKUP(O33,gr25.0,2,1)</f>
        <v>C</v>
      </c>
      <c r="Q33" s="3">
        <f>VLOOKUP(P33,gp,2,0)</f>
        <v>2</v>
      </c>
      <c r="R33" s="3">
        <v>30</v>
      </c>
      <c r="S33" s="3" t="str">
        <f>VLOOKUP(R33,gr50.0,2,1)</f>
        <v>B</v>
      </c>
      <c r="T33" s="3">
        <f>VLOOKUP(S33,gp,2,0)</f>
        <v>2.8</v>
      </c>
      <c r="U33" s="3">
        <v>9</v>
      </c>
      <c r="V33" s="3" t="str">
        <f>VLOOKUP(U33,gr50.0,2,1)</f>
        <v>E</v>
      </c>
      <c r="W33" s="3">
        <f>VLOOKUP(V33,gp,2,0)</f>
        <v>0.8</v>
      </c>
      <c r="X33" s="3">
        <v>11</v>
      </c>
      <c r="Y33" s="3" t="str">
        <f>VLOOKUP(X33,gr50.0,2,1)</f>
        <v>D</v>
      </c>
      <c r="Z33" s="3">
        <f>VLOOKUP(Y33,gp,2,0)</f>
        <v>1.2</v>
      </c>
      <c r="AA33" s="3">
        <v>9</v>
      </c>
      <c r="AB33" s="3" t="str">
        <f>VLOOKUP(AA33,gr25.0,2,1)</f>
        <v>D+</v>
      </c>
      <c r="AC33" s="3">
        <f>VLOOKUP(AB33,gp,2,0)</f>
        <v>1.6</v>
      </c>
      <c r="AD33" s="5">
        <f>C33+F33+I33+L33+R33+U33+AA33+X33+O33</f>
        <v>107</v>
      </c>
      <c r="AE33" s="3">
        <f>ROUND(AVERAGE(E33,H33,K33,N33,T33,W33,AC33,Q33,Z33),2)</f>
        <v>1.51</v>
      </c>
      <c r="AF33" s="3" t="str">
        <f>IF(AND(E33&gt;=1.6,H33&gt;=1.6,K33&gt;=1.6,N33&gt;=1.6,T33&gt;=1.6,W33&gt;=1.6,AC33&gt;=1.6,Q33&gt;=1.6,Z33&gt;=1.6),"Good",IF(OR(E33=0,H33=0,K33=0,N33=0,Q33=0,T33=0,W33=0,Z33=0,AC33=0),"ABS","Poor"))</f>
        <v>Poor</v>
      </c>
      <c r="AG33" s="3">
        <f>IF(AF33="ABS",0,IF(AH33&gt;0,AJ33,MAX(goodrank)+AK33))</f>
        <v>17</v>
      </c>
      <c r="AH33" s="3">
        <f>IF(AF33="Good",AE33,0)</f>
        <v>0</v>
      </c>
      <c r="AI33" s="3">
        <f>IF(AF33="Poor",AE33,0)</f>
        <v>1.51</v>
      </c>
      <c r="AJ33" s="6">
        <f>IF(AH33=0,0,SUMPRODUCT((AH33&lt;=Good)/COUNTIF(Good,Good)))</f>
        <v>0</v>
      </c>
      <c r="AK33" s="6">
        <f>IF(AI33=0,0,SUMPRODUCT((AI33&lt;=Poor)/COUNTIF(Poor,Poor)))</f>
        <v>13.000000000000002</v>
      </c>
    </row>
    <row r="34" spans="1:37" x14ac:dyDescent="0.25">
      <c r="A34" s="3">
        <v>23</v>
      </c>
      <c r="B34" s="3" t="str">
        <f>VLOOKUP($A34,four,2,0)</f>
        <v>Samir Mahato</v>
      </c>
      <c r="C34" s="3">
        <v>7</v>
      </c>
      <c r="D34" s="3" t="str">
        <f>VLOOKUP(C34,gr50.0,2,1)</f>
        <v>E</v>
      </c>
      <c r="E34" s="3">
        <f>VLOOKUP(D34,gp,2,0)</f>
        <v>0.8</v>
      </c>
      <c r="F34" s="3">
        <v>10</v>
      </c>
      <c r="G34" s="3" t="str">
        <f>VLOOKUP(F34,gr50.0,2,1)</f>
        <v>D</v>
      </c>
      <c r="H34" s="3">
        <f>VLOOKUP(G34,gp,2,0)</f>
        <v>1.2</v>
      </c>
      <c r="I34" s="3">
        <v>13</v>
      </c>
      <c r="J34" s="3" t="str">
        <f>VLOOKUP(I34,gr50.0,2,1)</f>
        <v>D</v>
      </c>
      <c r="K34" s="3">
        <f>VLOOKUP(J34,gp,2,0)</f>
        <v>1.2</v>
      </c>
      <c r="L34" s="3">
        <v>10</v>
      </c>
      <c r="M34" s="3" t="str">
        <f>VLOOKUP(L34,gr25.0,2,1)</f>
        <v>C</v>
      </c>
      <c r="N34" s="3">
        <f>VLOOKUP(M34,gp,2,0)</f>
        <v>2</v>
      </c>
      <c r="O34" s="3">
        <v>13</v>
      </c>
      <c r="P34" s="3" t="str">
        <f>VLOOKUP(O34,gr25.0,2,1)</f>
        <v>C+</v>
      </c>
      <c r="Q34" s="3">
        <f>VLOOKUP(P34,gp,2,0)</f>
        <v>2.4</v>
      </c>
      <c r="R34" s="3">
        <v>24</v>
      </c>
      <c r="S34" s="3" t="str">
        <f>VLOOKUP(R34,gr50.0,2,1)</f>
        <v>C</v>
      </c>
      <c r="T34" s="3">
        <f>VLOOKUP(S34,gp,2,0)</f>
        <v>2</v>
      </c>
      <c r="U34" s="3">
        <v>7</v>
      </c>
      <c r="V34" s="3" t="str">
        <f>VLOOKUP(U34,gr50.0,2,1)</f>
        <v>E</v>
      </c>
      <c r="W34" s="3">
        <f>VLOOKUP(V34,gp,2,0)</f>
        <v>0.8</v>
      </c>
      <c r="X34" s="3">
        <v>13</v>
      </c>
      <c r="Y34" s="3" t="str">
        <f>VLOOKUP(X34,gr50.0,2,1)</f>
        <v>D</v>
      </c>
      <c r="Z34" s="3">
        <f>VLOOKUP(Y34,gp,2,0)</f>
        <v>1.2</v>
      </c>
      <c r="AA34" s="3">
        <v>10</v>
      </c>
      <c r="AB34" s="3" t="str">
        <f>VLOOKUP(AA34,gr25.0,2,1)</f>
        <v>C</v>
      </c>
      <c r="AC34" s="3">
        <f>VLOOKUP(AB34,gp,2,0)</f>
        <v>2</v>
      </c>
      <c r="AD34" s="5">
        <f>C34+F34+I34+L34+R34+U34+AA34+X34+O34</f>
        <v>107</v>
      </c>
      <c r="AE34" s="3">
        <f>ROUND(AVERAGE(E34,H34,K34,N34,T34,W34,AC34,Q34,Z34),2)</f>
        <v>1.51</v>
      </c>
      <c r="AF34" s="3" t="str">
        <f>IF(AND(E34&gt;=1.6,H34&gt;=1.6,K34&gt;=1.6,N34&gt;=1.6,T34&gt;=1.6,W34&gt;=1.6,AC34&gt;=1.6,Q34&gt;=1.6,Z34&gt;=1.6),"Good",IF(OR(E34=0,H34=0,K34=0,N34=0,Q34=0,T34=0,W34=0,Z34=0,AC34=0),"ABS","Poor"))</f>
        <v>Poor</v>
      </c>
      <c r="AG34" s="3">
        <f>IF(AF34="ABS",0,IF(AH34&gt;0,AJ34,MAX(goodrank)+AK34))</f>
        <v>17</v>
      </c>
      <c r="AH34" s="3">
        <f>IF(AF34="Good",AE34,0)</f>
        <v>0</v>
      </c>
      <c r="AI34" s="3">
        <f>IF(AF34="Poor",AE34,0)</f>
        <v>1.51</v>
      </c>
      <c r="AJ34" s="6">
        <f>IF(AH34=0,0,SUMPRODUCT((AH34&lt;=Good)/COUNTIF(Good,Good)))</f>
        <v>0</v>
      </c>
      <c r="AK34" s="6">
        <f>IF(AI34=0,0,SUMPRODUCT((AI34&lt;=Poor)/COUNTIF(Poor,Poor)))</f>
        <v>13.000000000000002</v>
      </c>
    </row>
    <row r="35" spans="1:37" x14ac:dyDescent="0.25">
      <c r="A35" s="3">
        <v>16</v>
      </c>
      <c r="B35" s="3" t="str">
        <f>VLOOKUP($A35,four,2,0)</f>
        <v>Rabina Chaudhary</v>
      </c>
      <c r="C35" s="3">
        <v>5</v>
      </c>
      <c r="D35" s="3" t="str">
        <f>VLOOKUP(C35,gr50.0,2,1)</f>
        <v>E</v>
      </c>
      <c r="E35" s="3">
        <f>VLOOKUP(D35,gp,2,0)</f>
        <v>0.8</v>
      </c>
      <c r="F35" s="3">
        <v>5</v>
      </c>
      <c r="G35" s="3" t="str">
        <f>VLOOKUP(F35,gr50.0,2,1)</f>
        <v>E</v>
      </c>
      <c r="H35" s="3">
        <f>VLOOKUP(G35,gp,2,0)</f>
        <v>0.8</v>
      </c>
      <c r="I35" s="3">
        <v>5</v>
      </c>
      <c r="J35" s="3" t="str">
        <f>VLOOKUP(I35,gr50.0,2,1)</f>
        <v>E</v>
      </c>
      <c r="K35" s="3">
        <f>VLOOKUP(J35,gp,2,0)</f>
        <v>0.8</v>
      </c>
      <c r="L35" s="3">
        <v>10</v>
      </c>
      <c r="M35" s="3" t="str">
        <f>VLOOKUP(L35,gr25.0,2,1)</f>
        <v>C</v>
      </c>
      <c r="N35" s="3">
        <f>VLOOKUP(M35,gp,2,0)</f>
        <v>2</v>
      </c>
      <c r="O35" s="3">
        <v>10</v>
      </c>
      <c r="P35" s="3" t="str">
        <f>VLOOKUP(O35,gr25.0,2,1)</f>
        <v>C</v>
      </c>
      <c r="Q35" s="3">
        <f>VLOOKUP(P35,gp,2,0)</f>
        <v>2</v>
      </c>
      <c r="R35" s="3">
        <v>35</v>
      </c>
      <c r="S35" s="3" t="str">
        <f>VLOOKUP(R35,gr50.0,2,1)</f>
        <v>B+</v>
      </c>
      <c r="T35" s="3">
        <f>VLOOKUP(S35,gp,2,0)</f>
        <v>3.2</v>
      </c>
      <c r="U35" s="3">
        <v>9</v>
      </c>
      <c r="V35" s="3" t="str">
        <f>VLOOKUP(U35,gr50.0,2,1)</f>
        <v>E</v>
      </c>
      <c r="W35" s="3">
        <f>VLOOKUP(V35,gp,2,0)</f>
        <v>0.8</v>
      </c>
      <c r="X35" s="3">
        <v>16</v>
      </c>
      <c r="Y35" s="3" t="str">
        <f>VLOOKUP(X35,gr50.0,2,1)</f>
        <v>D+</v>
      </c>
      <c r="Z35" s="3">
        <f>VLOOKUP(Y35,gp,2,0)</f>
        <v>1.6</v>
      </c>
      <c r="AA35" s="3">
        <v>5</v>
      </c>
      <c r="AB35" s="3" t="str">
        <f>VLOOKUP(AA35,gr25.0,2,1)</f>
        <v>D</v>
      </c>
      <c r="AC35" s="3">
        <f>VLOOKUP(AB35,gp,2,0)</f>
        <v>1.2</v>
      </c>
      <c r="AD35" s="5">
        <f>C35+F35+I35+L35+R35+U35+AA35+X35+O35</f>
        <v>100</v>
      </c>
      <c r="AE35" s="3">
        <f>ROUND(AVERAGE(E35,H35,K35,N35,T35,W35,AC35,Q35,Z35),2)</f>
        <v>1.47</v>
      </c>
      <c r="AF35" s="3" t="str">
        <f>IF(AND(E35&gt;=1.6,H35&gt;=1.6,K35&gt;=1.6,N35&gt;=1.6,T35&gt;=1.6,W35&gt;=1.6,AC35&gt;=1.6,Q35&gt;=1.6,Z35&gt;=1.6),"Good",IF(OR(E35=0,H35=0,K35=0,N35=0,Q35=0,T35=0,W35=0,Z35=0,AC35=0),"ABS","Poor"))</f>
        <v>Poor</v>
      </c>
      <c r="AG35" s="3">
        <f>IF(AF35="ABS",0,IF(AH35&gt;0,AJ35,MAX(goodrank)+AK35))</f>
        <v>18</v>
      </c>
      <c r="AH35" s="3">
        <f>IF(AF35="Good",AE35,0)</f>
        <v>0</v>
      </c>
      <c r="AI35" s="3">
        <f>IF(AF35="Poor",AE35,0)</f>
        <v>1.47</v>
      </c>
      <c r="AJ35" s="6">
        <f>IF(AH35=0,0,SUMPRODUCT((AH35&lt;=Good)/COUNTIF(Good,Good)))</f>
        <v>0</v>
      </c>
      <c r="AK35" s="6">
        <f>IF(AI35=0,0,SUMPRODUCT((AI35&lt;=Poor)/COUNTIF(Poor,Poor)))</f>
        <v>14.000000000000002</v>
      </c>
    </row>
    <row r="36" spans="1:37" x14ac:dyDescent="0.25">
      <c r="A36" s="3">
        <v>26</v>
      </c>
      <c r="B36" s="3" t="str">
        <f>VLOOKUP($A36,four,2,0)</f>
        <v>Roshan Mahato</v>
      </c>
      <c r="C36" s="3">
        <v>11</v>
      </c>
      <c r="D36" s="3" t="str">
        <f>VLOOKUP(C36,gr50.0,2,1)</f>
        <v>D</v>
      </c>
      <c r="E36" s="3">
        <f>VLOOKUP(D36,gp,2,0)</f>
        <v>1.2</v>
      </c>
      <c r="F36" s="3">
        <v>5</v>
      </c>
      <c r="G36" s="3" t="str">
        <f>VLOOKUP(F36,gr50.0,2,1)</f>
        <v>E</v>
      </c>
      <c r="H36" s="3">
        <f>VLOOKUP(G36,gp,2,0)</f>
        <v>0.8</v>
      </c>
      <c r="I36" s="3">
        <v>15</v>
      </c>
      <c r="J36" s="3" t="str">
        <f>VLOOKUP(I36,gr50.0,2,1)</f>
        <v>D+</v>
      </c>
      <c r="K36" s="3">
        <f>VLOOKUP(J36,gp,2,0)</f>
        <v>1.6</v>
      </c>
      <c r="L36" s="3">
        <v>10</v>
      </c>
      <c r="M36" s="3" t="str">
        <f>VLOOKUP(L36,gr25.0,2,1)</f>
        <v>C</v>
      </c>
      <c r="N36" s="3">
        <f>VLOOKUP(M36,gp,2,0)</f>
        <v>2</v>
      </c>
      <c r="O36" s="3">
        <v>10</v>
      </c>
      <c r="P36" s="3" t="str">
        <f>VLOOKUP(O36,gr25.0,2,1)</f>
        <v>C</v>
      </c>
      <c r="Q36" s="3">
        <f>VLOOKUP(P36,gp,2,0)</f>
        <v>2</v>
      </c>
      <c r="R36" s="3">
        <v>18</v>
      </c>
      <c r="S36" s="3" t="str">
        <f>VLOOKUP(R36,gr50.0,2,1)</f>
        <v>D+</v>
      </c>
      <c r="T36" s="3">
        <f>VLOOKUP(S36,gp,2,0)</f>
        <v>1.6</v>
      </c>
      <c r="U36" s="3">
        <v>7</v>
      </c>
      <c r="V36" s="3" t="str">
        <f>VLOOKUP(U36,gr50.0,2,1)</f>
        <v>E</v>
      </c>
      <c r="W36" s="3">
        <f>VLOOKUP(V36,gp,2,0)</f>
        <v>0.8</v>
      </c>
      <c r="X36" s="3">
        <v>20</v>
      </c>
      <c r="Y36" s="3" t="str">
        <f>VLOOKUP(X36,gr50.0,2,1)</f>
        <v>C</v>
      </c>
      <c r="Z36" s="3">
        <f>VLOOKUP(Y36,gp,2,0)</f>
        <v>2</v>
      </c>
      <c r="AA36" s="3">
        <v>5</v>
      </c>
      <c r="AB36" s="3" t="str">
        <f>VLOOKUP(AA36,gr25.0,2,1)</f>
        <v>D</v>
      </c>
      <c r="AC36" s="3">
        <f>VLOOKUP(AB36,gp,2,0)</f>
        <v>1.2</v>
      </c>
      <c r="AD36" s="5">
        <f>C36+F36+I36+L36+R36+U36+AA36+X36+O36</f>
        <v>101</v>
      </c>
      <c r="AE36" s="3">
        <f>ROUND(AVERAGE(E36,H36,K36,N36,T36,W36,AC36,Q36,Z36),2)</f>
        <v>1.47</v>
      </c>
      <c r="AF36" s="3" t="str">
        <f>IF(AND(E36&gt;=1.6,H36&gt;=1.6,K36&gt;=1.6,N36&gt;=1.6,T36&gt;=1.6,W36&gt;=1.6,AC36&gt;=1.6,Q36&gt;=1.6,Z36&gt;=1.6),"Good",IF(OR(E36=0,H36=0,K36=0,N36=0,Q36=0,T36=0,W36=0,Z36=0,AC36=0),"ABS","Poor"))</f>
        <v>Poor</v>
      </c>
      <c r="AG36" s="3">
        <f>IF(AF36="ABS",0,IF(AH36&gt;0,AJ36,MAX(goodrank)+AK36))</f>
        <v>18</v>
      </c>
      <c r="AH36" s="3">
        <f>IF(AF36="Good",AE36,0)</f>
        <v>0</v>
      </c>
      <c r="AI36" s="3">
        <f>IF(AF36="Poor",AE36,0)</f>
        <v>1.47</v>
      </c>
      <c r="AJ36" s="6">
        <f>IF(AH36=0,0,SUMPRODUCT((AH36&lt;=Good)/COUNTIF(Good,Good)))</f>
        <v>0</v>
      </c>
      <c r="AK36" s="6">
        <f>IF(AI36=0,0,SUMPRODUCT((AI36&lt;=Poor)/COUNTIF(Poor,Poor)))</f>
        <v>14.000000000000002</v>
      </c>
    </row>
    <row r="37" spans="1:37" x14ac:dyDescent="0.25">
      <c r="A37" s="3">
        <v>30</v>
      </c>
      <c r="B37" s="3" t="str">
        <f>VLOOKUP($A37,four,2,0)</f>
        <v>Balkrishana Mahato</v>
      </c>
      <c r="C37" s="3">
        <v>3</v>
      </c>
      <c r="D37" s="3" t="str">
        <f>VLOOKUP(C37,gr50.0,2,1)</f>
        <v>E</v>
      </c>
      <c r="E37" s="3">
        <f>VLOOKUP(D37,gp,2,0)</f>
        <v>0.8</v>
      </c>
      <c r="F37" s="3">
        <v>8</v>
      </c>
      <c r="G37" s="3" t="str">
        <f>VLOOKUP(F37,gr50.0,2,1)</f>
        <v>E</v>
      </c>
      <c r="H37" s="3">
        <f>VLOOKUP(G37,gp,2,0)</f>
        <v>0.8</v>
      </c>
      <c r="I37" s="3">
        <v>10</v>
      </c>
      <c r="J37" s="3" t="str">
        <f>VLOOKUP(I37,gr50.0,2,1)</f>
        <v>D</v>
      </c>
      <c r="K37" s="3">
        <f>VLOOKUP(J37,gp,2,0)</f>
        <v>1.2</v>
      </c>
      <c r="L37" s="3">
        <v>10</v>
      </c>
      <c r="M37" s="3" t="str">
        <f>VLOOKUP(L37,gr25.0,2,1)</f>
        <v>C</v>
      </c>
      <c r="N37" s="3">
        <f>VLOOKUP(M37,gp,2,0)</f>
        <v>2</v>
      </c>
      <c r="O37" s="3">
        <v>11</v>
      </c>
      <c r="P37" s="3" t="str">
        <f>VLOOKUP(O37,gr25.0,2,1)</f>
        <v>C</v>
      </c>
      <c r="Q37" s="3">
        <f>VLOOKUP(P37,gp,2,0)</f>
        <v>2</v>
      </c>
      <c r="R37" s="3">
        <v>22</v>
      </c>
      <c r="S37" s="3" t="str">
        <f>VLOOKUP(R37,gr50.0,2,1)</f>
        <v>C</v>
      </c>
      <c r="T37" s="3">
        <f>VLOOKUP(S37,gp,2,0)</f>
        <v>2</v>
      </c>
      <c r="U37" s="3">
        <v>6</v>
      </c>
      <c r="V37" s="3" t="str">
        <f>VLOOKUP(U37,gr50.0,2,1)</f>
        <v>E</v>
      </c>
      <c r="W37" s="3">
        <f>VLOOKUP(V37,gp,2,0)</f>
        <v>0.8</v>
      </c>
      <c r="X37" s="3">
        <v>3</v>
      </c>
      <c r="Y37" s="3" t="str">
        <f>VLOOKUP(X37,gr50.0,2,1)</f>
        <v>E</v>
      </c>
      <c r="Z37" s="3">
        <f>VLOOKUP(Y37,gp,2,0)</f>
        <v>0.8</v>
      </c>
      <c r="AA37" s="3">
        <v>12</v>
      </c>
      <c r="AB37" s="3" t="str">
        <f>VLOOKUP(AA37,gr25.0,2,1)</f>
        <v>C</v>
      </c>
      <c r="AC37" s="3">
        <f>VLOOKUP(AB37,gp,2,0)</f>
        <v>2</v>
      </c>
      <c r="AD37" s="5">
        <f>C37+F37+I37+L37+R37+U37+AA37+X37+O37</f>
        <v>85</v>
      </c>
      <c r="AE37" s="3">
        <f>ROUND(AVERAGE(E37,H37,K37,N37,T37,W37,AC37,Q37,Z37),2)</f>
        <v>1.38</v>
      </c>
      <c r="AF37" s="3" t="str">
        <f>IF(AND(E37&gt;=1.6,H37&gt;=1.6,K37&gt;=1.6,N37&gt;=1.6,T37&gt;=1.6,W37&gt;=1.6,AC37&gt;=1.6,Q37&gt;=1.6,Z37&gt;=1.6),"Good",IF(OR(E37=0,H37=0,K37=0,N37=0,Q37=0,T37=0,W37=0,Z37=0,AC37=0),"ABS","Poor"))</f>
        <v>Poor</v>
      </c>
      <c r="AG37" s="3">
        <f>IF(AF37="ABS",0,IF(AH37&gt;0,AJ37,MAX(goodrank)+AK37))</f>
        <v>19</v>
      </c>
      <c r="AH37" s="3">
        <f>IF(AF37="Good",AE37,0)</f>
        <v>0</v>
      </c>
      <c r="AI37" s="3">
        <f>IF(AF37="Poor",AE37,0)</f>
        <v>1.38</v>
      </c>
      <c r="AJ37" s="6">
        <f>IF(AH37=0,0,SUMPRODUCT((AH37&lt;=Good)/COUNTIF(Good,Good)))</f>
        <v>0</v>
      </c>
      <c r="AK37" s="6">
        <f>IF(AI37=0,0,SUMPRODUCT((AI37&lt;=Poor)/COUNTIF(Poor,Poor)))</f>
        <v>15.000000000000002</v>
      </c>
    </row>
    <row r="38" spans="1:37" x14ac:dyDescent="0.25">
      <c r="A38" s="3">
        <v>35</v>
      </c>
      <c r="B38" s="3" t="str">
        <f>VLOOKUP($A38,four,2,0)</f>
        <v>Anil Darai</v>
      </c>
      <c r="C38" s="3">
        <v>8</v>
      </c>
      <c r="D38" s="3" t="str">
        <f>VLOOKUP(C38,gr50.0,2,1)</f>
        <v>E</v>
      </c>
      <c r="E38" s="3">
        <f>VLOOKUP(D38,gp,2,0)</f>
        <v>0.8</v>
      </c>
      <c r="F38" s="3">
        <v>4</v>
      </c>
      <c r="G38" s="3" t="str">
        <f>VLOOKUP(F38,gr50.0,2,1)</f>
        <v>E</v>
      </c>
      <c r="H38" s="3">
        <f>VLOOKUP(G38,gp,2,0)</f>
        <v>0.8</v>
      </c>
      <c r="I38" s="3">
        <v>5</v>
      </c>
      <c r="J38" s="3" t="str">
        <f>VLOOKUP(I38,gr50.0,2,1)</f>
        <v>E</v>
      </c>
      <c r="K38" s="3">
        <f>VLOOKUP(J38,gp,2,0)</f>
        <v>0.8</v>
      </c>
      <c r="L38" s="3">
        <v>11</v>
      </c>
      <c r="M38" s="3" t="str">
        <f>VLOOKUP(L38,gr25.0,2,1)</f>
        <v>C</v>
      </c>
      <c r="N38" s="3">
        <f>VLOOKUP(M38,gp,2,0)</f>
        <v>2</v>
      </c>
      <c r="O38" s="3">
        <v>10</v>
      </c>
      <c r="P38" s="3" t="str">
        <f>VLOOKUP(O38,gr25.0,2,1)</f>
        <v>C</v>
      </c>
      <c r="Q38" s="3">
        <f>VLOOKUP(P38,gp,2,0)</f>
        <v>2</v>
      </c>
      <c r="R38" s="3">
        <v>29</v>
      </c>
      <c r="S38" s="3" t="str">
        <f>VLOOKUP(R38,gr50.0,2,1)</f>
        <v>C+</v>
      </c>
      <c r="T38" s="3">
        <f>VLOOKUP(S38,gp,2,0)</f>
        <v>2.4</v>
      </c>
      <c r="U38" s="3">
        <v>8</v>
      </c>
      <c r="V38" s="3" t="str">
        <f>VLOOKUP(U38,gr50.0,2,1)</f>
        <v>E</v>
      </c>
      <c r="W38" s="3">
        <f>VLOOKUP(V38,gp,2,0)</f>
        <v>0.8</v>
      </c>
      <c r="X38" s="3">
        <v>7</v>
      </c>
      <c r="Y38" s="3" t="str">
        <f>VLOOKUP(X38,gr50.0,2,1)</f>
        <v>E</v>
      </c>
      <c r="Z38" s="3">
        <f>VLOOKUP(Y38,gp,2,0)</f>
        <v>0.8</v>
      </c>
      <c r="AA38" s="3">
        <v>6</v>
      </c>
      <c r="AB38" s="3" t="str">
        <f>VLOOKUP(AA38,gr25.0,2,1)</f>
        <v>D</v>
      </c>
      <c r="AC38" s="3">
        <f>VLOOKUP(AB38,gp,2,0)</f>
        <v>1.2</v>
      </c>
      <c r="AD38" s="5">
        <f>C38+F38+I38+L38+R38+U38+AA38+X38+O38</f>
        <v>88</v>
      </c>
      <c r="AE38" s="3">
        <f>ROUND(AVERAGE(E38,H38,K38,N38,T38,W38,AC38,Q38,Z38),2)</f>
        <v>1.29</v>
      </c>
      <c r="AF38" s="3" t="str">
        <f>IF(AND(E38&gt;=1.6,H38&gt;=1.6,K38&gt;=1.6,N38&gt;=1.6,T38&gt;=1.6,W38&gt;=1.6,AC38&gt;=1.6,Q38&gt;=1.6,Z38&gt;=1.6),"Good",IF(OR(E38=0,H38=0,K38=0,N38=0,Q38=0,T38=0,W38=0,Z38=0,AC38=0),"ABS","Poor"))</f>
        <v>Poor</v>
      </c>
      <c r="AG38" s="3">
        <f>IF(AF38="ABS",0,IF(AH38&gt;0,AJ38,MAX(goodrank)+AK38))</f>
        <v>20</v>
      </c>
      <c r="AH38" s="3">
        <f>IF(AF38="Good",AE38,0)</f>
        <v>0</v>
      </c>
      <c r="AI38" s="3">
        <f>IF(AF38="Poor",AE38,0)</f>
        <v>1.29</v>
      </c>
      <c r="AJ38" s="6">
        <f>IF(AH38=0,0,SUMPRODUCT((AH38&lt;=Good)/COUNTIF(Good,Good)))</f>
        <v>0</v>
      </c>
      <c r="AK38" s="6">
        <f>IF(AI38=0,0,SUMPRODUCT((AI38&lt;=Poor)/COUNTIF(Poor,Poor)))</f>
        <v>16</v>
      </c>
    </row>
    <row r="39" spans="1:37" x14ac:dyDescent="0.25">
      <c r="A39" s="3">
        <v>13</v>
      </c>
      <c r="B39" s="3" t="str">
        <f>VLOOKUP($A39,four,2,0)</f>
        <v>Abhigel Mahato</v>
      </c>
      <c r="C39" s="3">
        <v>3</v>
      </c>
      <c r="D39" s="3" t="str">
        <f>VLOOKUP(C39,gr50.0,2,1)</f>
        <v>E</v>
      </c>
      <c r="E39" s="3">
        <f>VLOOKUP(D39,gp,2,0)</f>
        <v>0.8</v>
      </c>
      <c r="F39" s="3">
        <v>3</v>
      </c>
      <c r="G39" s="3" t="str">
        <f>VLOOKUP(F39,gr50.0,2,1)</f>
        <v>E</v>
      </c>
      <c r="H39" s="3">
        <f>VLOOKUP(G39,gp,2,0)</f>
        <v>0.8</v>
      </c>
      <c r="I39" s="3">
        <v>5</v>
      </c>
      <c r="J39" s="3" t="str">
        <f>VLOOKUP(I39,gr50.0,2,1)</f>
        <v>E</v>
      </c>
      <c r="K39" s="3">
        <f>VLOOKUP(J39,gp,2,0)</f>
        <v>0.8</v>
      </c>
      <c r="L39" s="3">
        <v>10</v>
      </c>
      <c r="M39" s="3" t="str">
        <f>VLOOKUP(L39,gr25.0,2,1)</f>
        <v>C</v>
      </c>
      <c r="N39" s="3">
        <f>VLOOKUP(M39,gp,2,0)</f>
        <v>2</v>
      </c>
      <c r="O39" s="3">
        <v>10</v>
      </c>
      <c r="P39" s="3" t="str">
        <f>VLOOKUP(O39,gr25.0,2,1)</f>
        <v>C</v>
      </c>
      <c r="Q39" s="3">
        <f>VLOOKUP(P39,gp,2,0)</f>
        <v>2</v>
      </c>
      <c r="R39" s="3">
        <v>18</v>
      </c>
      <c r="S39" s="3" t="str">
        <f>VLOOKUP(R39,gr50.0,2,1)</f>
        <v>D+</v>
      </c>
      <c r="T39" s="3">
        <f>VLOOKUP(S39,gp,2,0)</f>
        <v>1.6</v>
      </c>
      <c r="U39" s="3">
        <v>2</v>
      </c>
      <c r="V39" s="3" t="str">
        <f>VLOOKUP(U39,gr50.0,2,1)</f>
        <v>E</v>
      </c>
      <c r="W39" s="3">
        <f>VLOOKUP(V39,gp,2,0)</f>
        <v>0.8</v>
      </c>
      <c r="X39" s="3">
        <v>8</v>
      </c>
      <c r="Y39" s="3" t="str">
        <f>VLOOKUP(X39,gr50.0,2,1)</f>
        <v>E</v>
      </c>
      <c r="Z39" s="3">
        <f>VLOOKUP(Y39,gp,2,0)</f>
        <v>0.8</v>
      </c>
      <c r="AA39" s="3">
        <v>3</v>
      </c>
      <c r="AB39" s="3" t="str">
        <f>VLOOKUP(AA39,gr25.0,2,1)</f>
        <v>E</v>
      </c>
      <c r="AC39" s="3">
        <f>VLOOKUP(AB39,gp,2,0)</f>
        <v>0.8</v>
      </c>
      <c r="AD39" s="5">
        <f>C39+F39+I39+L39+R39+U39+AA39+X39+O39</f>
        <v>62</v>
      </c>
      <c r="AE39" s="3">
        <f>ROUND(AVERAGE(E39,H39,K39,N39,T39,W39,AC39,Q39,Z39),2)</f>
        <v>1.1599999999999999</v>
      </c>
      <c r="AF39" s="3" t="str">
        <f>IF(AND(E39&gt;=1.6,H39&gt;=1.6,K39&gt;=1.6,N39&gt;=1.6,T39&gt;=1.6,W39&gt;=1.6,AC39&gt;=1.6,Q39&gt;=1.6,Z39&gt;=1.6),"Good",IF(OR(E39=0,H39=0,K39=0,N39=0,Q39=0,T39=0,W39=0,Z39=0,AC39=0),"ABS","Poor"))</f>
        <v>Poor</v>
      </c>
      <c r="AG39" s="3">
        <f>IF(AF39="ABS",0,IF(AH39&gt;0,AJ39,MAX(goodrank)+AK39))</f>
        <v>21</v>
      </c>
      <c r="AH39" s="3">
        <f>IF(AF39="Good",AE39,0)</f>
        <v>0</v>
      </c>
      <c r="AI39" s="3">
        <f>IF(AF39="Poor",AE39,0)</f>
        <v>1.1599999999999999</v>
      </c>
      <c r="AJ39" s="6">
        <f>IF(AH39=0,0,SUMPRODUCT((AH39&lt;=Good)/COUNTIF(Good,Good)))</f>
        <v>0</v>
      </c>
      <c r="AK39" s="6">
        <f>IF(AI39=0,0,SUMPRODUCT((AI39&lt;=Poor)/COUNTIF(Poor,Poor)))</f>
        <v>17</v>
      </c>
    </row>
    <row r="40" spans="1:37" x14ac:dyDescent="0.25">
      <c r="A40" s="3">
        <v>32</v>
      </c>
      <c r="B40" s="3" t="str">
        <f>VLOOKUP($A40,four,2,0)</f>
        <v>Bishnu Barali</v>
      </c>
      <c r="C40" s="3">
        <v>2</v>
      </c>
      <c r="D40" s="3" t="str">
        <f>VLOOKUP(C40,gr50.0,2,1)</f>
        <v>E</v>
      </c>
      <c r="E40" s="3">
        <f>VLOOKUP(D40,gp,2,0)</f>
        <v>0.8</v>
      </c>
      <c r="F40" s="3">
        <v>4</v>
      </c>
      <c r="G40" s="3" t="str">
        <f>VLOOKUP(F40,gr50.0,2,1)</f>
        <v>E</v>
      </c>
      <c r="H40" s="3">
        <f>VLOOKUP(G40,gp,2,0)</f>
        <v>0.8</v>
      </c>
      <c r="I40" s="3">
        <v>5</v>
      </c>
      <c r="J40" s="3" t="str">
        <f>VLOOKUP(I40,gr50.0,2,1)</f>
        <v>E</v>
      </c>
      <c r="K40" s="3">
        <f>VLOOKUP(J40,gp,2,0)</f>
        <v>0.8</v>
      </c>
      <c r="L40" s="3">
        <v>10</v>
      </c>
      <c r="M40" s="3" t="str">
        <f>VLOOKUP(L40,gr25.0,2,1)</f>
        <v>C</v>
      </c>
      <c r="N40" s="3">
        <f>VLOOKUP(M40,gp,2,0)</f>
        <v>2</v>
      </c>
      <c r="O40" s="3">
        <v>10</v>
      </c>
      <c r="P40" s="3" t="str">
        <f>VLOOKUP(O40,gr25.0,2,1)</f>
        <v>C</v>
      </c>
      <c r="Q40" s="3">
        <f>VLOOKUP(P40,gp,2,0)</f>
        <v>2</v>
      </c>
      <c r="R40" s="3">
        <v>18</v>
      </c>
      <c r="S40" s="3" t="str">
        <f>VLOOKUP(R40,gr50.0,2,1)</f>
        <v>D+</v>
      </c>
      <c r="T40" s="3">
        <f>VLOOKUP(S40,gp,2,0)</f>
        <v>1.6</v>
      </c>
      <c r="U40" s="3">
        <v>3</v>
      </c>
      <c r="V40" s="3" t="str">
        <f>VLOOKUP(U40,gr50.0,2,1)</f>
        <v>E</v>
      </c>
      <c r="W40" s="3">
        <f>VLOOKUP(V40,gp,2,0)</f>
        <v>0.8</v>
      </c>
      <c r="X40" s="3">
        <v>7</v>
      </c>
      <c r="Y40" s="3" t="str">
        <f>VLOOKUP(X40,gr50.0,2,1)</f>
        <v>E</v>
      </c>
      <c r="Z40" s="3">
        <f>VLOOKUP(Y40,gp,2,0)</f>
        <v>0.8</v>
      </c>
      <c r="AA40" s="3">
        <v>4</v>
      </c>
      <c r="AB40" s="3" t="str">
        <f>VLOOKUP(AA40,gr25.0,2,1)</f>
        <v>E</v>
      </c>
      <c r="AC40" s="3">
        <f>VLOOKUP(AB40,gp,2,0)</f>
        <v>0.8</v>
      </c>
      <c r="AD40" s="5">
        <f>C40+F40+I40+L40+R40+U40+AA40+X40+O40</f>
        <v>63</v>
      </c>
      <c r="AE40" s="3">
        <f>ROUND(AVERAGE(E40,H40,K40,N40,T40,W40,AC40,Q40,Z40),2)</f>
        <v>1.1599999999999999</v>
      </c>
      <c r="AF40" s="3" t="str">
        <f>IF(AND(E40&gt;=1.6,H40&gt;=1.6,K40&gt;=1.6,N40&gt;=1.6,T40&gt;=1.6,W40&gt;=1.6,AC40&gt;=1.6,Q40&gt;=1.6,Z40&gt;=1.6),"Good",IF(OR(E40=0,H40=0,K40=0,N40=0,Q40=0,T40=0,W40=0,Z40=0,AC40=0),"ABS","Poor"))</f>
        <v>Poor</v>
      </c>
      <c r="AG40" s="3">
        <f>IF(AF40="ABS",0,IF(AH40&gt;0,AJ40,MAX(goodrank)+AK40))</f>
        <v>21</v>
      </c>
      <c r="AH40" s="3">
        <f>IF(AF40="Good",AE40,0)</f>
        <v>0</v>
      </c>
      <c r="AI40" s="3">
        <f>IF(AF40="Poor",AE40,0)</f>
        <v>1.1599999999999999</v>
      </c>
      <c r="AJ40" s="6">
        <f>IF(AH40=0,0,SUMPRODUCT((AH40&lt;=Good)/COUNTIF(Good,Good)))</f>
        <v>0</v>
      </c>
      <c r="AK40" s="6">
        <f>IF(AI40=0,0,SUMPRODUCT((AI40&lt;=Poor)/COUNTIF(Poor,Poor)))</f>
        <v>17</v>
      </c>
    </row>
    <row r="41" spans="1:37" x14ac:dyDescent="0.25">
      <c r="A41" s="3">
        <v>33</v>
      </c>
      <c r="B41" s="3" t="str">
        <f>VLOOKUP($A41,four,2,0)</f>
        <v>Tapsya Chaudhary</v>
      </c>
      <c r="C41" s="3">
        <v>1</v>
      </c>
      <c r="D41" s="3" t="str">
        <f>VLOOKUP(C41,gr50.0,2,1)</f>
        <v>E</v>
      </c>
      <c r="E41" s="3">
        <f>VLOOKUP(D41,gp,2,0)</f>
        <v>0.8</v>
      </c>
      <c r="F41" s="3">
        <v>2</v>
      </c>
      <c r="G41" s="3" t="str">
        <f>VLOOKUP(F41,gr50.0,2,1)</f>
        <v>E</v>
      </c>
      <c r="H41" s="3">
        <f>VLOOKUP(G41,gp,2,0)</f>
        <v>0.8</v>
      </c>
      <c r="I41" s="3">
        <v>5</v>
      </c>
      <c r="J41" s="3" t="str">
        <f>VLOOKUP(I41,gr50.0,2,1)</f>
        <v>E</v>
      </c>
      <c r="K41" s="3">
        <f>VLOOKUP(J41,gp,2,0)</f>
        <v>0.8</v>
      </c>
      <c r="L41" s="3">
        <v>10</v>
      </c>
      <c r="M41" s="3" t="str">
        <f>VLOOKUP(L41,gr25.0,2,1)</f>
        <v>C</v>
      </c>
      <c r="N41" s="3">
        <f>VLOOKUP(M41,gp,2,0)</f>
        <v>2</v>
      </c>
      <c r="O41" s="3">
        <v>3</v>
      </c>
      <c r="P41" s="3" t="str">
        <f>VLOOKUP(O41,gr25.0,2,1)</f>
        <v>E</v>
      </c>
      <c r="Q41" s="3">
        <f>VLOOKUP(P41,gp,2,0)</f>
        <v>0.8</v>
      </c>
      <c r="R41" s="3">
        <v>8</v>
      </c>
      <c r="S41" s="3" t="str">
        <f>VLOOKUP(R41,gr50.0,2,1)</f>
        <v>E</v>
      </c>
      <c r="T41" s="3">
        <f>VLOOKUP(S41,gp,2,0)</f>
        <v>0.8</v>
      </c>
      <c r="U41" s="3">
        <v>2</v>
      </c>
      <c r="V41" s="3" t="str">
        <f>VLOOKUP(U41,gr50.0,2,1)</f>
        <v>E</v>
      </c>
      <c r="W41" s="3">
        <f>VLOOKUP(V41,gp,2,0)</f>
        <v>0.8</v>
      </c>
      <c r="X41" s="3">
        <v>2</v>
      </c>
      <c r="Y41" s="3" t="str">
        <f>VLOOKUP(X41,gr50.0,2,1)</f>
        <v>E</v>
      </c>
      <c r="Z41" s="3">
        <f>VLOOKUP(Y41,gp,2,0)</f>
        <v>0.8</v>
      </c>
      <c r="AA41" s="3">
        <v>5</v>
      </c>
      <c r="AB41" s="3" t="str">
        <f>VLOOKUP(AA41,gr25.0,2,1)</f>
        <v>D</v>
      </c>
      <c r="AC41" s="3">
        <f>VLOOKUP(AB41,gp,2,0)</f>
        <v>1.2</v>
      </c>
      <c r="AD41" s="5">
        <f>C41+F41+I41+L41+R41+U41+AA41+X41+O41</f>
        <v>38</v>
      </c>
      <c r="AE41" s="3">
        <f>ROUND(AVERAGE(E41,H41,K41,N41,T41,W41,AC41,Q41,Z41),2)</f>
        <v>0.98</v>
      </c>
      <c r="AF41" s="3" t="str">
        <f>IF(AND(E41&gt;=1.6,H41&gt;=1.6,K41&gt;=1.6,N41&gt;=1.6,T41&gt;=1.6,W41&gt;=1.6,AC41&gt;=1.6,Q41&gt;=1.6,Z41&gt;=1.6),"Good",IF(OR(E41=0,H41=0,K41=0,N41=0,Q41=0,T41=0,W41=0,Z41=0,AC41=0),"ABS","Poor"))</f>
        <v>Poor</v>
      </c>
      <c r="AG41" s="3">
        <f>IF(AF41="ABS",0,IF(AH41&gt;0,AJ41,MAX(goodrank)+AK41))</f>
        <v>22</v>
      </c>
      <c r="AH41" s="3">
        <f>IF(AF41="Good",AE41,0)</f>
        <v>0</v>
      </c>
      <c r="AI41" s="3">
        <f>IF(AF41="Poor",AE41,0)</f>
        <v>0.98</v>
      </c>
      <c r="AJ41" s="6">
        <f>IF(AH41=0,0,SUMPRODUCT((AH41&lt;=Good)/COUNTIF(Good,Good)))</f>
        <v>0</v>
      </c>
      <c r="AK41" s="6">
        <f>IF(AI41=0,0,SUMPRODUCT((AI41&lt;=Poor)/COUNTIF(Poor,Poor)))</f>
        <v>18</v>
      </c>
    </row>
    <row r="42" spans="1:37" x14ac:dyDescent="0.25">
      <c r="A42" s="3">
        <v>28</v>
      </c>
      <c r="B42" s="3" t="str">
        <f>VLOOKUP($A42,four,2,0)</f>
        <v>Ritesh Mahato</v>
      </c>
      <c r="C42" s="3">
        <v>4</v>
      </c>
      <c r="D42" s="3" t="str">
        <f>VLOOKUP(C42,gr50.0,2,1)</f>
        <v>E</v>
      </c>
      <c r="E42" s="3">
        <f>VLOOKUP(D42,gp,2,0)</f>
        <v>0.8</v>
      </c>
      <c r="F42" s="3">
        <v>4</v>
      </c>
      <c r="G42" s="3" t="str">
        <f>VLOOKUP(F42,gr50.0,2,1)</f>
        <v>E</v>
      </c>
      <c r="H42" s="3">
        <f>VLOOKUP(G42,gp,2,0)</f>
        <v>0.8</v>
      </c>
      <c r="I42" s="3">
        <v>5</v>
      </c>
      <c r="J42" s="3" t="str">
        <f>VLOOKUP(I42,gr50.0,2,1)</f>
        <v>E</v>
      </c>
      <c r="K42" s="3">
        <f>VLOOKUP(J42,gp,2,0)</f>
        <v>0.8</v>
      </c>
      <c r="L42" s="3">
        <v>1</v>
      </c>
      <c r="M42" s="3" t="str">
        <f>VLOOKUP(L42,gr25.0,2,1)</f>
        <v>E</v>
      </c>
      <c r="N42" s="3">
        <f>VLOOKUP(M42,gp,2,0)</f>
        <v>0.8</v>
      </c>
      <c r="O42" s="3">
        <v>4</v>
      </c>
      <c r="P42" s="3" t="str">
        <f>VLOOKUP(O42,gr25.0,2,1)</f>
        <v>E</v>
      </c>
      <c r="Q42" s="3">
        <f>VLOOKUP(P42,gp,2,0)</f>
        <v>0.8</v>
      </c>
      <c r="R42" s="3">
        <v>17</v>
      </c>
      <c r="S42" s="3" t="str">
        <f>VLOOKUP(R42,gr50.0,2,1)</f>
        <v>D+</v>
      </c>
      <c r="T42" s="3">
        <f>VLOOKUP(S42,gp,2,0)</f>
        <v>1.6</v>
      </c>
      <c r="U42" s="3">
        <v>5</v>
      </c>
      <c r="V42" s="3" t="str">
        <f>VLOOKUP(U42,gr50.0,2,1)</f>
        <v>E</v>
      </c>
      <c r="W42" s="3">
        <f>VLOOKUP(V42,gp,2,0)</f>
        <v>0.8</v>
      </c>
      <c r="X42" s="3">
        <v>11</v>
      </c>
      <c r="Y42" s="3" t="str">
        <f>VLOOKUP(X42,gr50.0,2,1)</f>
        <v>D</v>
      </c>
      <c r="Z42" s="3">
        <f>VLOOKUP(Y42,gp,2,0)</f>
        <v>1.2</v>
      </c>
      <c r="AA42" s="3">
        <v>4</v>
      </c>
      <c r="AB42" s="3" t="str">
        <f>VLOOKUP(AA42,gr25.0,2,1)</f>
        <v>E</v>
      </c>
      <c r="AC42" s="3">
        <f>VLOOKUP(AB42,gp,2,0)</f>
        <v>0.8</v>
      </c>
      <c r="AD42" s="5">
        <f>C42+F42+I42+L42+R42+U42+AA42+X42+O42</f>
        <v>55</v>
      </c>
      <c r="AE42" s="3">
        <f>ROUND(AVERAGE(E42,H42,K42,N42,T42,W42,AC42,Q42,Z42),2)</f>
        <v>0.93</v>
      </c>
      <c r="AF42" s="3" t="str">
        <f>IF(AND(E42&gt;=1.6,H42&gt;=1.6,K42&gt;=1.6,N42&gt;=1.6,T42&gt;=1.6,W42&gt;=1.6,AC42&gt;=1.6,Q42&gt;=1.6,Z42&gt;=1.6),"Good",IF(OR(E42=0,H42=0,K42=0,N42=0,Q42=0,T42=0,W42=0,Z42=0,AC42=0),"ABS","Poor"))</f>
        <v>Poor</v>
      </c>
      <c r="AG42" s="3">
        <f>IF(AF42="ABS",0,IF(AH42&gt;0,AJ42,MAX(goodrank)+AK42))</f>
        <v>23</v>
      </c>
      <c r="AH42" s="3">
        <f>IF(AF42="Good",AE42,0)</f>
        <v>0</v>
      </c>
      <c r="AI42" s="3">
        <f>IF(AF42="Poor",AE42,0)</f>
        <v>0.93</v>
      </c>
      <c r="AJ42" s="6">
        <f>IF(AH42=0,0,SUMPRODUCT((AH42&lt;=Good)/COUNTIF(Good,Good)))</f>
        <v>0</v>
      </c>
      <c r="AK42" s="6">
        <f>IF(AI42=0,0,SUMPRODUCT((AI42&lt;=Poor)/COUNTIF(Poor,Poor)))</f>
        <v>19</v>
      </c>
    </row>
    <row r="43" spans="1:37" x14ac:dyDescent="0.25">
      <c r="A43" s="3">
        <v>2</v>
      </c>
      <c r="B43" s="3" t="str">
        <f>VLOOKUP($A43,four,2,0)</f>
        <v>Kajal Mahato</v>
      </c>
      <c r="C43" s="3">
        <v>0</v>
      </c>
      <c r="D43" s="3" t="str">
        <f>VLOOKUP(C43,gr50.0,2,1)</f>
        <v>ABS</v>
      </c>
      <c r="E43" s="3">
        <f>VLOOKUP(D43,gp,2,0)</f>
        <v>0</v>
      </c>
      <c r="F43" s="3">
        <v>0</v>
      </c>
      <c r="G43" s="3" t="str">
        <f>VLOOKUP(F43,gr50.0,2,1)</f>
        <v>ABS</v>
      </c>
      <c r="H43" s="3">
        <f>VLOOKUP(G43,gp,2,0)</f>
        <v>0</v>
      </c>
      <c r="I43" s="3">
        <v>0</v>
      </c>
      <c r="J43" s="3" t="str">
        <f>VLOOKUP(I43,gr50.0,2,1)</f>
        <v>ABS</v>
      </c>
      <c r="K43" s="3">
        <f>VLOOKUP(J43,gp,2,0)</f>
        <v>0</v>
      </c>
      <c r="L43" s="3">
        <v>0</v>
      </c>
      <c r="M43" s="3" t="str">
        <f>VLOOKUP(L43,gr25.0,2,1)</f>
        <v>ABS</v>
      </c>
      <c r="N43" s="3">
        <f>VLOOKUP(M43,gp,2,0)</f>
        <v>0</v>
      </c>
      <c r="O43" s="3">
        <v>0</v>
      </c>
      <c r="P43" s="3" t="str">
        <f>VLOOKUP(O43,gr25.0,2,1)</f>
        <v>ABS</v>
      </c>
      <c r="Q43" s="3">
        <f>VLOOKUP(P43,gp,2,0)</f>
        <v>0</v>
      </c>
      <c r="R43" s="3">
        <v>0</v>
      </c>
      <c r="S43" s="3" t="str">
        <f>VLOOKUP(R43,gr50.0,2,1)</f>
        <v>ABS</v>
      </c>
      <c r="T43" s="3">
        <f>VLOOKUP(S43,gp,2,0)</f>
        <v>0</v>
      </c>
      <c r="U43" s="3">
        <v>0</v>
      </c>
      <c r="V43" s="3" t="str">
        <f>VLOOKUP(U43,gr50.0,2,1)</f>
        <v>ABS</v>
      </c>
      <c r="W43" s="3">
        <f>VLOOKUP(V43,gp,2,0)</f>
        <v>0</v>
      </c>
      <c r="X43" s="3">
        <v>0</v>
      </c>
      <c r="Y43" s="3" t="str">
        <f>VLOOKUP(X43,gr50.0,2,1)</f>
        <v>ABS</v>
      </c>
      <c r="Z43" s="3">
        <f>VLOOKUP(Y43,gp,2,0)</f>
        <v>0</v>
      </c>
      <c r="AA43" s="3">
        <v>0</v>
      </c>
      <c r="AB43" s="3" t="str">
        <f>VLOOKUP(AA43,gr25.0,2,1)</f>
        <v>ABS</v>
      </c>
      <c r="AC43" s="3">
        <f>VLOOKUP(AB43,gp,2,0)</f>
        <v>0</v>
      </c>
      <c r="AD43" s="3">
        <f>C43+F43+I43+L43+R43+U43+AA43+X43+O43</f>
        <v>0</v>
      </c>
      <c r="AE43" s="3">
        <f>ROUND(AVERAGE(E43,H43,K43,N43,T43,W43,AC43,Q43,Z43),2)</f>
        <v>0</v>
      </c>
      <c r="AF43" s="3" t="str">
        <f>IF(AND(E43&gt;=1.6,H43&gt;=1.6,K43&gt;=1.6,N43&gt;=1.6,T43&gt;=1.6,W43&gt;=1.6,AC43&gt;=1.6,Q43&gt;=1.6,Z43&gt;=1.6),"Good",IF(OR(E43=0,H43=0,K43=0,N43=0,Q43=0,T43=0,W43=0,Z43=0,AC43=0),"ABS","Poor"))</f>
        <v>ABS</v>
      </c>
      <c r="AG43" s="3">
        <f>IF(AF43="ABS",0,IF(AH43&gt;0,AJ43,MAX(goodrank)+AK43))</f>
        <v>0</v>
      </c>
      <c r="AH43" s="3">
        <f>IF(AF43="Good",AE43,0)</f>
        <v>0</v>
      </c>
      <c r="AI43" s="3">
        <f>IF(AF43="Poor",AE43,0)</f>
        <v>0</v>
      </c>
      <c r="AJ43" s="6">
        <f>IF(AH43=0,0,SUMPRODUCT((AH43&lt;=Good)/COUNTIF(Good,Good)))</f>
        <v>0</v>
      </c>
      <c r="AK43" s="6">
        <f>IF(AI43=0,0,SUMPRODUCT((AI43&lt;=Poor)/COUNTIF(Poor,Poor)))</f>
        <v>0</v>
      </c>
    </row>
    <row r="44" spans="1:37" x14ac:dyDescent="0.25">
      <c r="A44" s="3">
        <v>6</v>
      </c>
      <c r="B44" s="3" t="str">
        <f>VLOOKUP($A44,four,2,0)</f>
        <v>Chandani Mahato</v>
      </c>
      <c r="C44" s="3">
        <v>0</v>
      </c>
      <c r="D44" s="3" t="str">
        <f>VLOOKUP(C44,gr50.0,2,1)</f>
        <v>ABS</v>
      </c>
      <c r="E44" s="3">
        <f>VLOOKUP(D44,gp,2,0)</f>
        <v>0</v>
      </c>
      <c r="F44" s="3">
        <v>0</v>
      </c>
      <c r="G44" s="3" t="str">
        <f>VLOOKUP(F44,gr50.0,2,1)</f>
        <v>ABS</v>
      </c>
      <c r="H44" s="3">
        <f>VLOOKUP(G44,gp,2,0)</f>
        <v>0</v>
      </c>
      <c r="I44" s="3">
        <v>0</v>
      </c>
      <c r="J44" s="3" t="str">
        <f>VLOOKUP(I44,gr50.0,2,1)</f>
        <v>ABS</v>
      </c>
      <c r="K44" s="3">
        <f>VLOOKUP(J44,gp,2,0)</f>
        <v>0</v>
      </c>
      <c r="L44" s="3">
        <v>0</v>
      </c>
      <c r="M44" s="3" t="str">
        <f>VLOOKUP(L44,gr25.0,2,1)</f>
        <v>ABS</v>
      </c>
      <c r="N44" s="3">
        <f>VLOOKUP(M44,gp,2,0)</f>
        <v>0</v>
      </c>
      <c r="O44" s="3">
        <v>0</v>
      </c>
      <c r="P44" s="3" t="str">
        <f>VLOOKUP(O44,gr25.0,2,1)</f>
        <v>ABS</v>
      </c>
      <c r="Q44" s="3">
        <f>VLOOKUP(P44,gp,2,0)</f>
        <v>0</v>
      </c>
      <c r="R44" s="3">
        <v>0</v>
      </c>
      <c r="S44" s="3" t="str">
        <f>VLOOKUP(R44,gr50.0,2,1)</f>
        <v>ABS</v>
      </c>
      <c r="T44" s="3">
        <f>VLOOKUP(S44,gp,2,0)</f>
        <v>0</v>
      </c>
      <c r="U44" s="3">
        <v>0</v>
      </c>
      <c r="V44" s="3" t="str">
        <f>VLOOKUP(U44,gr50.0,2,1)</f>
        <v>ABS</v>
      </c>
      <c r="W44" s="3">
        <f>VLOOKUP(V44,gp,2,0)</f>
        <v>0</v>
      </c>
      <c r="X44" s="3">
        <v>0</v>
      </c>
      <c r="Y44" s="3" t="str">
        <f>VLOOKUP(X44,gr50.0,2,1)</f>
        <v>ABS</v>
      </c>
      <c r="Z44" s="3">
        <f>VLOOKUP(Y44,gp,2,0)</f>
        <v>0</v>
      </c>
      <c r="AA44" s="3">
        <v>0</v>
      </c>
      <c r="AB44" s="3" t="str">
        <f>VLOOKUP(AA44,gr25.0,2,1)</f>
        <v>ABS</v>
      </c>
      <c r="AC44" s="3">
        <f>VLOOKUP(AB44,gp,2,0)</f>
        <v>0</v>
      </c>
      <c r="AD44" s="3">
        <f>C44+F44+I44+L44+R44+U44+AA44+X44+O44</f>
        <v>0</v>
      </c>
      <c r="AE44" s="3">
        <f>ROUND(AVERAGE(E44,H44,K44,N44,T44,W44,AC44,Q44,Z44),2)</f>
        <v>0</v>
      </c>
      <c r="AF44" s="3" t="str">
        <f>IF(AND(E44&gt;=1.6,H44&gt;=1.6,K44&gt;=1.6,N44&gt;=1.6,T44&gt;=1.6,W44&gt;=1.6,AC44&gt;=1.6,Q44&gt;=1.6,Z44&gt;=1.6),"Good",IF(OR(E44=0,H44=0,K44=0,N44=0,Q44=0,T44=0,W44=0,Z44=0,AC44=0),"ABS","Poor"))</f>
        <v>ABS</v>
      </c>
      <c r="AG44" s="3">
        <f>IF(AF44="ABS",0,IF(AH44&gt;0,AJ44,MAX(goodrank)+AK44))</f>
        <v>0</v>
      </c>
      <c r="AH44" s="3">
        <f>IF(AF44="Good",AE44,0)</f>
        <v>0</v>
      </c>
      <c r="AI44" s="3">
        <f>IF(AF44="Poor",AE44,0)</f>
        <v>0</v>
      </c>
      <c r="AJ44" s="6">
        <f>IF(AH44=0,0,SUMPRODUCT((AH44&lt;=Good)/COUNTIF(Good,Good)))</f>
        <v>0</v>
      </c>
      <c r="AK44" s="6">
        <f>IF(AI44=0,0,SUMPRODUCT((AI44&lt;=Poor)/COUNTIF(Poor,Poor)))</f>
        <v>0</v>
      </c>
    </row>
  </sheetData>
  <autoFilter ref="A7:AK7">
    <sortState ref="A8:AK44">
      <sortCondition descending="1" ref="AE7"/>
    </sortState>
  </autoFilter>
  <mergeCells count="40">
    <mergeCell ref="AJ4:AJ6"/>
    <mergeCell ref="AK4:AK6"/>
    <mergeCell ref="AG4:AG6"/>
    <mergeCell ref="AC5:AC6"/>
    <mergeCell ref="AD4:AD5"/>
    <mergeCell ref="AE4:AE6"/>
    <mergeCell ref="AF4:AF6"/>
    <mergeCell ref="AH4:AH6"/>
    <mergeCell ref="AI4:AI6"/>
    <mergeCell ref="A1:AG1"/>
    <mergeCell ref="A2:AG2"/>
    <mergeCell ref="A3:AG3"/>
    <mergeCell ref="R4:T4"/>
    <mergeCell ref="U4:W4"/>
    <mergeCell ref="O4:Q4"/>
    <mergeCell ref="B4:B6"/>
    <mergeCell ref="N5:N6"/>
    <mergeCell ref="X4:Z4"/>
    <mergeCell ref="Y5:Y6"/>
    <mergeCell ref="Z5:Z6"/>
    <mergeCell ref="D5:D6"/>
    <mergeCell ref="E5:E6"/>
    <mergeCell ref="G5:G6"/>
    <mergeCell ref="H5:H6"/>
    <mergeCell ref="A4:A6"/>
    <mergeCell ref="V5:V6"/>
    <mergeCell ref="W5:W6"/>
    <mergeCell ref="AB5:AB6"/>
    <mergeCell ref="AA4:AC4"/>
    <mergeCell ref="J5:J6"/>
    <mergeCell ref="K5:K6"/>
    <mergeCell ref="M5:M6"/>
    <mergeCell ref="Q5:Q6"/>
    <mergeCell ref="S5:S6"/>
    <mergeCell ref="T5:T6"/>
    <mergeCell ref="C4:E4"/>
    <mergeCell ref="F4:H4"/>
    <mergeCell ref="I4:K4"/>
    <mergeCell ref="L4:N4"/>
    <mergeCell ref="P5:P6"/>
  </mergeCells>
  <conditionalFormatting sqref="C8:AC44 AE8:AF44">
    <cfRule type="cellIs" dxfId="58" priority="57" operator="equal">
      <formula>"ABS"</formula>
    </cfRule>
    <cfRule type="cellIs" dxfId="57" priority="58" operator="equal">
      <formula>"E"</formula>
    </cfRule>
    <cfRule type="cellIs" dxfId="56" priority="59" operator="equal">
      <formula>"D"</formula>
    </cfRule>
  </conditionalFormatting>
  <conditionalFormatting sqref="C9:AC44 AE9:AG44">
    <cfRule type="cellIs" dxfId="55" priority="56" operator="equal">
      <formula>0</formula>
    </cfRule>
  </conditionalFormatting>
  <conditionalFormatting sqref="AD13">
    <cfRule type="cellIs" dxfId="54" priority="53" operator="equal">
      <formula>"ABS"</formula>
    </cfRule>
    <cfRule type="cellIs" dxfId="53" priority="54" operator="equal">
      <formula>"E"</formula>
    </cfRule>
    <cfRule type="cellIs" dxfId="52" priority="55" operator="equal">
      <formula>"D"</formula>
    </cfRule>
  </conditionalFormatting>
  <conditionalFormatting sqref="AD13">
    <cfRule type="cellIs" dxfId="51" priority="52" operator="equal">
      <formula>0</formula>
    </cfRule>
  </conditionalFormatting>
  <conditionalFormatting sqref="AD9">
    <cfRule type="cellIs" dxfId="50" priority="49" operator="equal">
      <formula>"ABS"</formula>
    </cfRule>
    <cfRule type="cellIs" dxfId="49" priority="50" operator="equal">
      <formula>"E"</formula>
    </cfRule>
    <cfRule type="cellIs" dxfId="48" priority="51" operator="equal">
      <formula>"D"</formula>
    </cfRule>
  </conditionalFormatting>
  <conditionalFormatting sqref="AD9">
    <cfRule type="cellIs" dxfId="47" priority="48" operator="equal">
      <formula>0</formula>
    </cfRule>
  </conditionalFormatting>
  <conditionalFormatting sqref="C8:AD44">
    <cfRule type="cellIs" dxfId="46" priority="47" operator="lessThan">
      <formula>1.6</formula>
    </cfRule>
  </conditionalFormatting>
  <conditionalFormatting sqref="AF8:AF44">
    <cfRule type="cellIs" dxfId="45" priority="46" operator="equal">
      <formula>"Good"</formula>
    </cfRule>
  </conditionalFormatting>
  <dataValidations count="1">
    <dataValidation type="whole" operator="lessThanOrEqual" allowBlank="1" showInputMessage="1" showErrorMessage="1" error="Greater than F.M." sqref="C8:C44 F8:F44 I8:I44 L8:L44 R8:R44 U8:U44 AA8:AA44 O8:O44 X8:X44">
      <formula1>C$6</formula1>
    </dataValidation>
  </dataValidations>
  <pageMargins left="0.35" right="0.35" top="0.25" bottom="0.25" header="0" footer="0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gr10.0</vt:lpstr>
      <vt:lpstr>gr100.0</vt:lpstr>
      <vt:lpstr>gr25.0</vt:lpstr>
      <vt:lpstr>gr37.5</vt:lpstr>
      <vt:lpstr>gr40.0</vt:lpstr>
      <vt:lpstr>gr50.0</vt:lpstr>
      <vt:lpstr>ledger4</vt:lpstr>
      <vt:lpstr>nine</vt:lpstr>
      <vt:lpstr>Nineas</vt:lpstr>
      <vt:lpstr>one</vt:lpstr>
      <vt:lpstr>Poor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2020-12-28T07:50:52Z</dcterms:modified>
</cp:coreProperties>
</file>