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727" activeTab="2"/>
  </bookViews>
  <sheets>
    <sheet name="Letter grade" sheetId="26" r:id="rId1"/>
    <sheet name="Name list" sheetId="1" r:id="rId2"/>
    <sheet name="grade ledger" sheetId="29" r:id="rId3"/>
  </sheets>
  <definedNames>
    <definedName name="_xlnm._FilterDatabase" localSheetId="2" hidden="1">'grade ledger'!$A$9:$AE$9</definedName>
    <definedName name="eight">'Name list'!$X$1:$Z$72</definedName>
    <definedName name="five">'Name list'!$M$1:$N$31</definedName>
    <definedName name="four">'Name list'!$J$1:$K$38</definedName>
    <definedName name="Good">'grade ledger'!$AB$10:$AB$25</definedName>
    <definedName name="goodrank">'grade ledger'!$AD$10:$AD$25</definedName>
    <definedName name="gp">'Letter grade'!$A$14:$B$23</definedName>
    <definedName name="gr100.0">'Letter grade'!$A$2:$B$11</definedName>
    <definedName name="gr25.0">'Letter grade'!$G$2:$H$11</definedName>
    <definedName name="gr37.5">'Letter grade'!$E$2:$F$11</definedName>
    <definedName name="gr40.0">'Letter grade'!$I$2:$J$11</definedName>
    <definedName name="gr50.0">'Letter grade'!$C$2:$D$11</definedName>
    <definedName name="ledger2">'grade ledger'!$A$6:$AA$25</definedName>
    <definedName name="nine">'Name list'!$AB$1:$AD$109</definedName>
    <definedName name="Nineas">'Name list'!$AJ$1:$AK$14</definedName>
    <definedName name="one">'Name list'!$A$1:$B$21</definedName>
    <definedName name="Poor">'grade ledger'!$AC$10:$AC$25</definedName>
    <definedName name="seven">'Name list'!$T$1:$V$77</definedName>
    <definedName name="six">'Name list'!$P$1:$R$73</definedName>
    <definedName name="ten">'Name list'!$AF$1:$AH$82</definedName>
    <definedName name="tenas">'Name list'!$AM$1:$AN$29</definedName>
    <definedName name="three">'Name list'!$G$1:$H$23</definedName>
    <definedName name="two">'Name list'!$D$1:$E$18</definedName>
  </definedNames>
  <calcPr calcId="144525"/>
</workbook>
</file>

<file path=xl/calcChain.xml><?xml version="1.0" encoding="utf-8"?>
<calcChain xmlns="http://schemas.openxmlformats.org/spreadsheetml/2006/main">
  <c r="X10" i="29" l="1"/>
  <c r="X12" i="29"/>
  <c r="X21" i="29"/>
  <c r="X15" i="29"/>
  <c r="X14" i="29"/>
  <c r="X22" i="29"/>
  <c r="X23" i="29"/>
  <c r="X19" i="29"/>
  <c r="X16" i="29"/>
  <c r="X11" i="29"/>
  <c r="X13" i="29"/>
  <c r="X17" i="29"/>
  <c r="X24" i="29"/>
  <c r="X25" i="29"/>
  <c r="X18" i="29"/>
  <c r="X20" i="29"/>
  <c r="X8" i="29"/>
  <c r="S12" i="29"/>
  <c r="S21" i="29"/>
  <c r="S15" i="29"/>
  <c r="S14" i="29"/>
  <c r="S22" i="29"/>
  <c r="S23" i="29"/>
  <c r="S19" i="29"/>
  <c r="S16" i="29"/>
  <c r="S11" i="29"/>
  <c r="S13" i="29"/>
  <c r="S17" i="29"/>
  <c r="S24" i="29"/>
  <c r="S25" i="29"/>
  <c r="S18" i="29"/>
  <c r="S20" i="29"/>
  <c r="S10" i="29"/>
  <c r="B12" i="29" l="1"/>
  <c r="B21" i="29"/>
  <c r="B15" i="29"/>
  <c r="B14" i="29"/>
  <c r="B22" i="29"/>
  <c r="B23" i="29"/>
  <c r="B19" i="29"/>
  <c r="B16" i="29"/>
  <c r="B11" i="29"/>
  <c r="B13" i="29"/>
  <c r="B17" i="29"/>
  <c r="B24" i="29"/>
  <c r="B25" i="29"/>
  <c r="B18" i="29"/>
  <c r="B20" i="29"/>
  <c r="B10" i="29"/>
  <c r="G12" i="29" l="1"/>
  <c r="H12" i="29" s="1"/>
  <c r="G21" i="29"/>
  <c r="H21" i="29" s="1"/>
  <c r="G15" i="29"/>
  <c r="H15" i="29" s="1"/>
  <c r="G14" i="29"/>
  <c r="H14" i="29" s="1"/>
  <c r="G22" i="29"/>
  <c r="H22" i="29" s="1"/>
  <c r="G23" i="29"/>
  <c r="H23" i="29" s="1"/>
  <c r="G19" i="29"/>
  <c r="H19" i="29" s="1"/>
  <c r="G16" i="29"/>
  <c r="H16" i="29" s="1"/>
  <c r="G11" i="29"/>
  <c r="H11" i="29" s="1"/>
  <c r="G13" i="29"/>
  <c r="H13" i="29" s="1"/>
  <c r="G17" i="29"/>
  <c r="H17" i="29" s="1"/>
  <c r="G24" i="29"/>
  <c r="H24" i="29" s="1"/>
  <c r="G25" i="29"/>
  <c r="H25" i="29" s="1"/>
  <c r="G18" i="29"/>
  <c r="H18" i="29" s="1"/>
  <c r="G20" i="29"/>
  <c r="H20" i="29" s="1"/>
  <c r="J12" i="29"/>
  <c r="K12" i="29" s="1"/>
  <c r="J21" i="29"/>
  <c r="K21" i="29" s="1"/>
  <c r="J15" i="29"/>
  <c r="K15" i="29" s="1"/>
  <c r="J14" i="29"/>
  <c r="K14" i="29" s="1"/>
  <c r="J22" i="29"/>
  <c r="K22" i="29" s="1"/>
  <c r="J23" i="29"/>
  <c r="K23" i="29" s="1"/>
  <c r="J19" i="29"/>
  <c r="K19" i="29" s="1"/>
  <c r="J16" i="29"/>
  <c r="K16" i="29" s="1"/>
  <c r="J11" i="29"/>
  <c r="K11" i="29" s="1"/>
  <c r="J13" i="29"/>
  <c r="K13" i="29" s="1"/>
  <c r="J17" i="29"/>
  <c r="K17" i="29" s="1"/>
  <c r="J24" i="29"/>
  <c r="K24" i="29" s="1"/>
  <c r="J25" i="29"/>
  <c r="K25" i="29" s="1"/>
  <c r="J18" i="29"/>
  <c r="K18" i="29" s="1"/>
  <c r="J20" i="29"/>
  <c r="K20" i="29" s="1"/>
  <c r="M12" i="29"/>
  <c r="N12" i="29" s="1"/>
  <c r="M21" i="29"/>
  <c r="N21" i="29" s="1"/>
  <c r="M15" i="29"/>
  <c r="N15" i="29" s="1"/>
  <c r="M14" i="29"/>
  <c r="N14" i="29" s="1"/>
  <c r="M22" i="29"/>
  <c r="N22" i="29" s="1"/>
  <c r="M23" i="29"/>
  <c r="N23" i="29" s="1"/>
  <c r="M19" i="29"/>
  <c r="N19" i="29" s="1"/>
  <c r="M16" i="29"/>
  <c r="N16" i="29" s="1"/>
  <c r="M11" i="29"/>
  <c r="N11" i="29" s="1"/>
  <c r="M13" i="29"/>
  <c r="N13" i="29" s="1"/>
  <c r="M17" i="29"/>
  <c r="N17" i="29" s="1"/>
  <c r="M24" i="29"/>
  <c r="N24" i="29" s="1"/>
  <c r="M25" i="29"/>
  <c r="N25" i="29" s="1"/>
  <c r="M18" i="29"/>
  <c r="N18" i="29" s="1"/>
  <c r="M20" i="29"/>
  <c r="N20" i="29" s="1"/>
  <c r="P12" i="29"/>
  <c r="Q12" i="29" s="1"/>
  <c r="P21" i="29"/>
  <c r="Q21" i="29" s="1"/>
  <c r="P15" i="29"/>
  <c r="Q15" i="29" s="1"/>
  <c r="P14" i="29"/>
  <c r="Q14" i="29" s="1"/>
  <c r="P22" i="29"/>
  <c r="Q22" i="29" s="1"/>
  <c r="P23" i="29"/>
  <c r="Q23" i="29" s="1"/>
  <c r="P19" i="29"/>
  <c r="Q19" i="29" s="1"/>
  <c r="P16" i="29"/>
  <c r="Q16" i="29" s="1"/>
  <c r="P11" i="29"/>
  <c r="Q11" i="29" s="1"/>
  <c r="P13" i="29"/>
  <c r="Q13" i="29" s="1"/>
  <c r="P17" i="29"/>
  <c r="Q17" i="29" s="1"/>
  <c r="P24" i="29"/>
  <c r="Q24" i="29" s="1"/>
  <c r="P25" i="29"/>
  <c r="Q25" i="29" s="1"/>
  <c r="P18" i="29"/>
  <c r="Q18" i="29" s="1"/>
  <c r="P20" i="29"/>
  <c r="Q20" i="29" s="1"/>
  <c r="T12" i="29"/>
  <c r="T21" i="29"/>
  <c r="T15" i="29"/>
  <c r="T14" i="29"/>
  <c r="T22" i="29"/>
  <c r="T23" i="29"/>
  <c r="T19" i="29"/>
  <c r="T16" i="29"/>
  <c r="T11" i="29"/>
  <c r="T13" i="29"/>
  <c r="T17" i="29"/>
  <c r="T24" i="29"/>
  <c r="T25" i="29"/>
  <c r="T18" i="29"/>
  <c r="T20" i="29"/>
  <c r="V12" i="29"/>
  <c r="W12" i="29" s="1"/>
  <c r="V21" i="29"/>
  <c r="W21" i="29" s="1"/>
  <c r="V15" i="29"/>
  <c r="W15" i="29" s="1"/>
  <c r="V14" i="29"/>
  <c r="W14" i="29" s="1"/>
  <c r="V22" i="29"/>
  <c r="W22" i="29" s="1"/>
  <c r="V23" i="29"/>
  <c r="W23" i="29" s="1"/>
  <c r="V19" i="29"/>
  <c r="W19" i="29" s="1"/>
  <c r="V16" i="29"/>
  <c r="W16" i="29" s="1"/>
  <c r="V11" i="29"/>
  <c r="W11" i="29" s="1"/>
  <c r="V13" i="29"/>
  <c r="W13" i="29" s="1"/>
  <c r="V17" i="29"/>
  <c r="W17" i="29" s="1"/>
  <c r="V24" i="29"/>
  <c r="W24" i="29" s="1"/>
  <c r="V25" i="29"/>
  <c r="W25" i="29" s="1"/>
  <c r="V18" i="29"/>
  <c r="W18" i="29" s="1"/>
  <c r="V20" i="29"/>
  <c r="W20" i="29" s="1"/>
  <c r="V10" i="29"/>
  <c r="W10" i="29" s="1"/>
  <c r="T10" i="29"/>
  <c r="P10" i="29"/>
  <c r="Q10" i="29" s="1"/>
  <c r="M10" i="29"/>
  <c r="N10" i="29" s="1"/>
  <c r="J10" i="29"/>
  <c r="K10" i="29" s="1"/>
  <c r="G10" i="29"/>
  <c r="H10" i="29" s="1"/>
  <c r="D12" i="29"/>
  <c r="E12" i="29" s="1"/>
  <c r="D21" i="29"/>
  <c r="E21" i="29" s="1"/>
  <c r="D15" i="29"/>
  <c r="E15" i="29" s="1"/>
  <c r="D14" i="29"/>
  <c r="E14" i="29" s="1"/>
  <c r="D22" i="29"/>
  <c r="E22" i="29" s="1"/>
  <c r="D23" i="29"/>
  <c r="E23" i="29" s="1"/>
  <c r="D19" i="29"/>
  <c r="E19" i="29" s="1"/>
  <c r="D16" i="29"/>
  <c r="E16" i="29" s="1"/>
  <c r="D11" i="29"/>
  <c r="E11" i="29" s="1"/>
  <c r="D13" i="29"/>
  <c r="E13" i="29" s="1"/>
  <c r="D17" i="29"/>
  <c r="E17" i="29" s="1"/>
  <c r="D24" i="29"/>
  <c r="E24" i="29" s="1"/>
  <c r="D25" i="29"/>
  <c r="E25" i="29" s="1"/>
  <c r="D18" i="29"/>
  <c r="E18" i="29" s="1"/>
  <c r="D20" i="29"/>
  <c r="E20" i="29" s="1"/>
  <c r="D10" i="29"/>
  <c r="E10" i="29" s="1"/>
  <c r="Y10" i="29" l="1"/>
  <c r="Z25" i="29"/>
  <c r="AA25" i="29" s="1"/>
  <c r="Y17" i="29"/>
  <c r="Z11" i="29"/>
  <c r="Y19" i="29"/>
  <c r="Y15" i="29"/>
  <c r="Y20" i="29"/>
  <c r="Z12" i="29"/>
  <c r="Z22" i="29"/>
  <c r="AA22" i="29" s="1"/>
  <c r="Y24" i="29"/>
  <c r="Z24" i="29"/>
  <c r="AA24" i="29" s="1"/>
  <c r="Y14" i="29"/>
  <c r="Z14" i="29"/>
  <c r="Y23" i="29"/>
  <c r="Z23" i="29"/>
  <c r="AA23" i="29" s="1"/>
  <c r="Y18" i="29"/>
  <c r="Z18" i="29"/>
  <c r="Y13" i="29"/>
  <c r="Z13" i="29"/>
  <c r="Y21" i="29"/>
  <c r="Z21" i="29"/>
  <c r="AA21" i="29" s="1"/>
  <c r="Y16" i="29"/>
  <c r="Z16" i="29"/>
  <c r="Z10" i="29"/>
  <c r="Z20" i="29"/>
  <c r="Z17" i="29"/>
  <c r="Z19" i="29"/>
  <c r="Z15" i="29"/>
  <c r="Y25" i="29"/>
  <c r="Y11" i="29"/>
  <c r="Y22" i="29"/>
  <c r="Y12" i="29"/>
  <c r="AB25" i="29" l="1"/>
  <c r="AC25" i="29"/>
  <c r="AE25" i="29" s="1"/>
  <c r="AC11" i="29"/>
  <c r="AE11" i="29" s="1"/>
  <c r="AB11" i="29"/>
  <c r="AC12" i="29"/>
  <c r="AB12" i="29"/>
  <c r="AC22" i="29"/>
  <c r="AB22" i="29"/>
  <c r="AC10" i="29"/>
  <c r="AB10" i="29"/>
  <c r="AC19" i="29"/>
  <c r="AB19" i="29"/>
  <c r="AB16" i="29"/>
  <c r="AC16" i="29"/>
  <c r="AB13" i="29"/>
  <c r="AC13" i="29"/>
  <c r="AB23" i="29"/>
  <c r="AC23" i="29"/>
  <c r="AE23" i="29" s="1"/>
  <c r="AB24" i="29"/>
  <c r="AC24" i="29"/>
  <c r="AE24" i="29" s="1"/>
  <c r="AC17" i="29"/>
  <c r="AB17" i="29"/>
  <c r="AD17" i="29" s="1"/>
  <c r="AC20" i="29"/>
  <c r="AB20" i="29"/>
  <c r="AB21" i="29"/>
  <c r="AD21" i="29" s="1"/>
  <c r="AC21" i="29"/>
  <c r="AB18" i="29"/>
  <c r="AC18" i="29"/>
  <c r="AB14" i="29"/>
  <c r="AC14" i="29"/>
  <c r="AC15" i="29"/>
  <c r="AB15" i="29"/>
  <c r="AE20" i="29" l="1"/>
  <c r="AE18" i="29"/>
  <c r="AE19" i="29"/>
  <c r="AD10" i="29"/>
  <c r="AA10" i="29" s="1"/>
  <c r="AE13" i="29"/>
  <c r="AE17" i="29"/>
  <c r="AD15" i="29"/>
  <c r="AD12" i="29"/>
  <c r="AA12" i="29" s="1"/>
  <c r="AE16" i="29"/>
  <c r="AE14" i="29"/>
  <c r="AE22" i="29"/>
  <c r="AE15" i="29"/>
  <c r="AD14" i="29"/>
  <c r="AD18" i="29"/>
  <c r="AD19" i="29"/>
  <c r="AE10" i="29"/>
  <c r="AD20" i="29"/>
  <c r="AE21" i="29"/>
  <c r="AD24" i="29"/>
  <c r="AD13" i="29"/>
  <c r="AD22" i="29"/>
  <c r="AD11" i="29"/>
  <c r="AA11" i="29" s="1"/>
  <c r="AE12" i="29"/>
  <c r="AD23" i="29"/>
  <c r="AD16" i="29"/>
  <c r="AD25" i="29"/>
  <c r="AA19" i="29" l="1"/>
  <c r="AA20" i="29"/>
  <c r="AA18" i="29"/>
  <c r="AA17" i="29"/>
  <c r="AA15" i="29"/>
  <c r="AA13" i="29"/>
  <c r="AA14" i="29"/>
  <c r="AA16" i="29"/>
  <c r="E4" i="26"/>
  <c r="E5" i="26"/>
  <c r="E6" i="26"/>
  <c r="E7" i="26"/>
  <c r="E8" i="26"/>
  <c r="E9" i="26"/>
  <c r="E10" i="26"/>
  <c r="E11" i="26"/>
  <c r="E2" i="26"/>
  <c r="I3" i="26" l="1"/>
  <c r="I4" i="26"/>
  <c r="I5" i="26"/>
  <c r="I6" i="26"/>
  <c r="I7" i="26"/>
  <c r="I8" i="26"/>
  <c r="I9" i="26"/>
  <c r="I10" i="26"/>
  <c r="I11" i="26"/>
  <c r="I2" i="26"/>
  <c r="G4" i="26"/>
  <c r="G5" i="26"/>
  <c r="G6" i="26"/>
  <c r="G7" i="26"/>
  <c r="G8" i="26"/>
  <c r="G9" i="26"/>
  <c r="G10" i="26"/>
  <c r="G11" i="26"/>
  <c r="G2" i="26"/>
</calcChain>
</file>

<file path=xl/sharedStrings.xml><?xml version="1.0" encoding="utf-8"?>
<sst xmlns="http://schemas.openxmlformats.org/spreadsheetml/2006/main" count="1112" uniqueCount="574">
  <si>
    <t>Class 1</t>
  </si>
  <si>
    <t>R.N.</t>
  </si>
  <si>
    <t>Students' name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</si>
  <si>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</si>
  <si>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</si>
  <si>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</si>
  <si>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</si>
  <si>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</si>
  <si>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</si>
  <si>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</si>
  <si>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</si>
  <si>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</si>
  <si>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9as</t>
  </si>
  <si>
    <t>Class 10as</t>
  </si>
  <si>
    <t>Krishna Kumar Shah</t>
  </si>
  <si>
    <t>Aswin Mahato</t>
  </si>
  <si>
    <t>Akash Shah</t>
  </si>
  <si>
    <t xml:space="preserve">Rubika Darai </t>
  </si>
  <si>
    <t>Salija Mahato</t>
  </si>
  <si>
    <t>Sabina Lamichhane</t>
  </si>
  <si>
    <t>Prerena Bhattarai</t>
  </si>
  <si>
    <t>Dipsan Mardaniya</t>
  </si>
  <si>
    <t>Ajons Mahato</t>
  </si>
  <si>
    <t>Tara Sahani</t>
  </si>
  <si>
    <t>Abjal Miya</t>
  </si>
  <si>
    <t>Krisa Sunar</t>
  </si>
  <si>
    <t>Jitendra Shah</t>
  </si>
  <si>
    <t>Shobha Mahato</t>
  </si>
  <si>
    <t>Priti Gurung</t>
  </si>
  <si>
    <t>Bibisa Darai</t>
  </si>
  <si>
    <t>Najala Khatun</t>
  </si>
  <si>
    <t>Motiram Poudel</t>
  </si>
  <si>
    <t>Priti Mahato</t>
  </si>
  <si>
    <t>Sangita Mahato</t>
  </si>
  <si>
    <t>Puja Pawe</t>
  </si>
  <si>
    <t>Simon Mahato</t>
  </si>
  <si>
    <t>Pramila Mahato</t>
  </si>
  <si>
    <t>Sanam Mahato</t>
  </si>
  <si>
    <t>Sandip Mahato</t>
  </si>
  <si>
    <t>Binita Kshetri</t>
  </si>
  <si>
    <t>Aayush Thapa</t>
  </si>
  <si>
    <t>Parbat Mahato</t>
  </si>
  <si>
    <t>Ankit Mahato</t>
  </si>
  <si>
    <t>Dipesh Mahato</t>
  </si>
  <si>
    <t>Srijana Sunar</t>
  </si>
  <si>
    <t>Raju B K</t>
  </si>
  <si>
    <t>Adit Mahato</t>
  </si>
  <si>
    <t>Krish Rana Magar</t>
  </si>
  <si>
    <t>Indira B K</t>
  </si>
  <si>
    <t>Bikiram Mahato</t>
  </si>
  <si>
    <t>Abjal Alam</t>
  </si>
  <si>
    <t>Hisan Giri</t>
  </si>
  <si>
    <t>Lilisa Mahato</t>
  </si>
  <si>
    <t>Amar Dura</t>
  </si>
  <si>
    <t>Rekha Sahani</t>
  </si>
  <si>
    <t>Ramit B K</t>
  </si>
  <si>
    <t>Binisa Pawe</t>
  </si>
  <si>
    <t>Sagar Dhakal</t>
  </si>
  <si>
    <t>Sushma Gurung</t>
  </si>
  <si>
    <t>Manisa Dahal</t>
  </si>
  <si>
    <t>Shakti Chaudhary</t>
  </si>
  <si>
    <t>Krishna Pd Subedi</t>
  </si>
  <si>
    <t xml:space="preserve">Roshani Mahato </t>
  </si>
  <si>
    <t>Shiva Bhusal</t>
  </si>
  <si>
    <t xml:space="preserve">Bipin Acharya </t>
  </si>
  <si>
    <t>Puja Rana Magar</t>
  </si>
  <si>
    <t>Rojina Pawe</t>
  </si>
  <si>
    <t>Rabina Mahato</t>
  </si>
  <si>
    <t>Rina Mahato</t>
  </si>
  <si>
    <t>Prakash Sirpali</t>
  </si>
  <si>
    <t>Samir Chaudhary</t>
  </si>
  <si>
    <t>Puja Sahani</t>
  </si>
  <si>
    <t>Arjun Majhi</t>
  </si>
  <si>
    <t>Om Narayan Mahato</t>
  </si>
  <si>
    <t>Dilip Pd Patel</t>
  </si>
  <si>
    <t>Niruta Thapmagar</t>
  </si>
  <si>
    <t>Rupa Shah</t>
  </si>
  <si>
    <t>Shila Bhusal</t>
  </si>
  <si>
    <t>Sita Sunar</t>
  </si>
  <si>
    <t>Arati Mahato</t>
  </si>
  <si>
    <t>Samir Mahato</t>
  </si>
  <si>
    <t>Sudip Mahato</t>
  </si>
  <si>
    <t>Prabin Pawe</t>
  </si>
  <si>
    <t>Sanjaya Sunar</t>
  </si>
  <si>
    <t>Mausam Mahato</t>
  </si>
  <si>
    <t>Chanda Shah</t>
  </si>
  <si>
    <t>Samikshya Chaudhary</t>
  </si>
  <si>
    <t>Pratigya Mahato</t>
  </si>
  <si>
    <t>Prabin Mahato</t>
  </si>
  <si>
    <t>Jyoti Majhi</t>
  </si>
  <si>
    <t>Manisha Nepali</t>
  </si>
  <si>
    <t>Rachana Bot</t>
  </si>
  <si>
    <t>Keshav Mahato</t>
  </si>
  <si>
    <t>Dipin Mahato</t>
  </si>
  <si>
    <t>Urmila Magar</t>
  </si>
  <si>
    <t>Aswina Khatun</t>
  </si>
  <si>
    <t>Section</t>
  </si>
  <si>
    <t>A</t>
  </si>
  <si>
    <t>B</t>
  </si>
  <si>
    <t>Ranju Mahato</t>
  </si>
  <si>
    <t>Susmita Mahato</t>
  </si>
  <si>
    <t>Anjali Mahato</t>
  </si>
  <si>
    <t>Hira Shah</t>
  </si>
  <si>
    <t xml:space="preserve">Riya Mahato </t>
  </si>
  <si>
    <t>Gambhir B K</t>
  </si>
  <si>
    <t>Saman Sunar</t>
  </si>
  <si>
    <t>Aman Yadav</t>
  </si>
  <si>
    <t>Unik Mahato</t>
  </si>
  <si>
    <t>Sandhya Thapa Magar</t>
  </si>
  <si>
    <t>Priynaka Kushwaha</t>
  </si>
  <si>
    <t>Garima B K</t>
  </si>
  <si>
    <t>Sandesh Bhusal</t>
  </si>
  <si>
    <t>Aditya Shah</t>
  </si>
  <si>
    <t>Prince Mahato</t>
  </si>
  <si>
    <t>Uma Kumari Mahato</t>
  </si>
  <si>
    <t xml:space="preserve">Pawan Shah </t>
  </si>
  <si>
    <t>Aryan Thapa Magar</t>
  </si>
  <si>
    <t>Samiksha Darai</t>
  </si>
  <si>
    <t>Prashan Sunar</t>
  </si>
  <si>
    <t>Sohan B K</t>
  </si>
  <si>
    <t>Reshma Khatun</t>
  </si>
  <si>
    <t>Shekh Salman</t>
  </si>
  <si>
    <t>Khusbu Gupta</t>
  </si>
  <si>
    <t>Asmita Gautam</t>
  </si>
  <si>
    <t>Roshan Sahani</t>
  </si>
  <si>
    <t>Krishna Chaudhary</t>
  </si>
  <si>
    <t>Kristi Praja</t>
  </si>
  <si>
    <t>Shiuji Sahani</t>
  </si>
  <si>
    <t>Dipsika Mahato</t>
  </si>
  <si>
    <t>Siya Khatun</t>
  </si>
  <si>
    <t>Vigyan Mahato</t>
  </si>
  <si>
    <t>Bijaya Mahato</t>
  </si>
  <si>
    <t>Dipak Kumar Sunar</t>
  </si>
  <si>
    <t>Rishma Kumari Sunar</t>
  </si>
  <si>
    <t>Krish Bot</t>
  </si>
  <si>
    <t>Rojan Ranamagar</t>
  </si>
  <si>
    <t>Niroj Sahani</t>
  </si>
  <si>
    <t>Sujal Mahato</t>
  </si>
  <si>
    <t>Salma Khatun</t>
  </si>
  <si>
    <t>Chanda Sahani</t>
  </si>
  <si>
    <t>Chiranjibi Poudel</t>
  </si>
  <si>
    <t>Abdul Husen</t>
  </si>
  <si>
    <t>Akash Chaudhary</t>
  </si>
  <si>
    <t xml:space="preserve">Arjun Praja </t>
  </si>
  <si>
    <t>Anuja Poudel</t>
  </si>
  <si>
    <t>Sabina Mahato</t>
  </si>
  <si>
    <t xml:space="preserve">Anisha Mahato </t>
  </si>
  <si>
    <t>Khusbu Sahani</t>
  </si>
  <si>
    <t>Suraj Shah</t>
  </si>
  <si>
    <t>Mausam Pawe</t>
  </si>
  <si>
    <t>Sanjana Sahani</t>
  </si>
  <si>
    <t>Samira Bot</t>
  </si>
  <si>
    <t>Sungandh Sahani</t>
  </si>
  <si>
    <t>Anisha Bot</t>
  </si>
  <si>
    <t>Ajit Bot</t>
  </si>
  <si>
    <t>Abhisek Shah</t>
  </si>
  <si>
    <t>Kajal Mahato</t>
  </si>
  <si>
    <t>Anjila Aryal</t>
  </si>
  <si>
    <t>Ayush Lamichhane</t>
  </si>
  <si>
    <t>Purnima Gurung</t>
  </si>
  <si>
    <t>Chandani Mahato</t>
  </si>
  <si>
    <t>Kunal Mahato</t>
  </si>
  <si>
    <t>Shekh Pharman</t>
  </si>
  <si>
    <t>Purnima Mahato</t>
  </si>
  <si>
    <t>Kiran Pawe</t>
  </si>
  <si>
    <t>Khagendra Mahato</t>
  </si>
  <si>
    <t>Abhigel Mahato</t>
  </si>
  <si>
    <t>Rashmi Mahato</t>
  </si>
  <si>
    <t xml:space="preserve">Rikita Mahato </t>
  </si>
  <si>
    <t>Rabina Chaudhary</t>
  </si>
  <si>
    <t>Ubish Sunar</t>
  </si>
  <si>
    <t>Prabin Bot</t>
  </si>
  <si>
    <t>Dev Mahato</t>
  </si>
  <si>
    <t>Asmita Mahato</t>
  </si>
  <si>
    <t>Gaurav B K</t>
  </si>
  <si>
    <t>Lija Thapa</t>
  </si>
  <si>
    <t>Kartik Thapa</t>
  </si>
  <si>
    <t>Ritu Sahani</t>
  </si>
  <si>
    <t>Roshan Mahato</t>
  </si>
  <si>
    <t>Aayush Pawe</t>
  </si>
  <si>
    <t>Ritesh Mahato</t>
  </si>
  <si>
    <t>Kamal Chaudhary</t>
  </si>
  <si>
    <t>Balkrishana Mahato</t>
  </si>
  <si>
    <t>Abhishek Dahal</t>
  </si>
  <si>
    <t>Bishnu Barali</t>
  </si>
  <si>
    <t>Tapsya Chaudhary</t>
  </si>
  <si>
    <t>Apsan Bot</t>
  </si>
  <si>
    <t>Anil Darai</t>
  </si>
  <si>
    <t>Rohit Gupta</t>
  </si>
  <si>
    <t xml:space="preserve">Suman Praja </t>
  </si>
  <si>
    <t>Ashish Yadav</t>
  </si>
  <si>
    <t>Tejendra B K</t>
  </si>
  <si>
    <t>Krisha Darai</t>
  </si>
  <si>
    <t>Sangam Lamichhane</t>
  </si>
  <si>
    <t>Sumika Ale</t>
  </si>
  <si>
    <t>Karan Bot</t>
  </si>
  <si>
    <t>Sushan B K</t>
  </si>
  <si>
    <t>Sijal Sunar</t>
  </si>
  <si>
    <t>Krishna Pawe</t>
  </si>
  <si>
    <t xml:space="preserve">Shristi Mukhiya </t>
  </si>
  <si>
    <t>Arju Shreewastav</t>
  </si>
  <si>
    <t xml:space="preserve">Ritik Pd Gupta </t>
  </si>
  <si>
    <t>Neha Shah</t>
  </si>
  <si>
    <t>Dipsan Mahato</t>
  </si>
  <si>
    <t>Niraj Shah</t>
  </si>
  <si>
    <t>Arun Tamang</t>
  </si>
  <si>
    <t>Kashish Mahato</t>
  </si>
  <si>
    <t>Riya Mahato</t>
  </si>
  <si>
    <t>Pranisha Mahato</t>
  </si>
  <si>
    <t>Asmin Mahato</t>
  </si>
  <si>
    <t>Ayushma Kalwar</t>
  </si>
  <si>
    <t>Garima Mahato</t>
  </si>
  <si>
    <t xml:space="preserve">Dhanjay Shah </t>
  </si>
  <si>
    <t>Krishna Mahato</t>
  </si>
  <si>
    <t>Sanchit Mahato</t>
  </si>
  <si>
    <t>Tamanna Mahato</t>
  </si>
  <si>
    <t>Bhumika Mahato</t>
  </si>
  <si>
    <t>Bishnumaya Thapamagar</t>
  </si>
  <si>
    <t xml:space="preserve">Saimon B K </t>
  </si>
  <si>
    <t>Manisha Maji</t>
  </si>
  <si>
    <t>Salina Ranamagar</t>
  </si>
  <si>
    <t>Asmi Dura</t>
  </si>
  <si>
    <t>Manisha Raut</t>
  </si>
  <si>
    <t xml:space="preserve">Krisha Bot </t>
  </si>
  <si>
    <t>Niruta Sunar</t>
  </si>
  <si>
    <t>Ujwal Chaudhary</t>
  </si>
  <si>
    <t>Pukar Gurung</t>
  </si>
  <si>
    <t>Akhil Sunar</t>
  </si>
  <si>
    <t>Alina Mahato</t>
  </si>
  <si>
    <t>Salina Mahato</t>
  </si>
  <si>
    <t xml:space="preserve">Prince Kunwar </t>
  </si>
  <si>
    <t>Bishesh Pawe</t>
  </si>
  <si>
    <t>Sandesh Mahato</t>
  </si>
  <si>
    <t>Asbin Mahato</t>
  </si>
  <si>
    <t>Sajit Mahato</t>
  </si>
  <si>
    <t>Hitesh Chaudhary</t>
  </si>
  <si>
    <t>Sikendra Chaudhary</t>
  </si>
  <si>
    <t>Rasick Chaudhary</t>
  </si>
  <si>
    <t>Anil Shah</t>
  </si>
  <si>
    <t>Nishan Mahato</t>
  </si>
  <si>
    <t>Dikesh Mahato</t>
  </si>
  <si>
    <t>Sahana Khatun</t>
  </si>
  <si>
    <t>Amrita Sahani</t>
  </si>
  <si>
    <t>Ambika Mahato</t>
  </si>
  <si>
    <t>Absar Alam</t>
  </si>
  <si>
    <t>Gautam Mahato</t>
  </si>
  <si>
    <t>Parbati Mahato</t>
  </si>
  <si>
    <t>Riya Mahto</t>
  </si>
  <si>
    <t>Prabin Titung</t>
  </si>
  <si>
    <t>Pramis Mahato</t>
  </si>
  <si>
    <t>Sandhya Pawe</t>
  </si>
  <si>
    <t>Mahima Pawe</t>
  </si>
  <si>
    <t xml:space="preserve">Anil B K </t>
  </si>
  <si>
    <t xml:space="preserve">Manisa Bot </t>
  </si>
  <si>
    <t xml:space="preserve">Nishan Bot </t>
  </si>
  <si>
    <t xml:space="preserve">Ashmita Darai </t>
  </si>
  <si>
    <t>Grishma Sarumagar</t>
  </si>
  <si>
    <t>Kristina Rana Magar</t>
  </si>
  <si>
    <t>Rajan Dahal</t>
  </si>
  <si>
    <t>Sandhya Mahato</t>
  </si>
  <si>
    <t>Jamauna Mahato</t>
  </si>
  <si>
    <t>Rajan Sahani</t>
  </si>
  <si>
    <t>Supriya Mahato</t>
  </si>
  <si>
    <t>Sabita Shah Teli</t>
  </si>
  <si>
    <t>Najma Khatun</t>
  </si>
  <si>
    <t>Smriti Pawe</t>
  </si>
  <si>
    <t>Punita Sahani</t>
  </si>
  <si>
    <t xml:space="preserve">Nisha Shah </t>
  </si>
  <si>
    <t>Anjali Sahani</t>
  </si>
  <si>
    <t>Chirag Subedi</t>
  </si>
  <si>
    <t>Nafija Mahato</t>
  </si>
  <si>
    <t>Pawan Sunar</t>
  </si>
  <si>
    <t>Dipesh Shrestha</t>
  </si>
  <si>
    <t>Anu Chaudhary</t>
  </si>
  <si>
    <t>Sujan Paneru</t>
  </si>
  <si>
    <t>Srjana Sunar</t>
  </si>
  <si>
    <t>Anisha Mahato</t>
  </si>
  <si>
    <t>Umesh Gurung</t>
  </si>
  <si>
    <t>Prince Shah</t>
  </si>
  <si>
    <t>Manu Chaudhary</t>
  </si>
  <si>
    <t>Bijitsa Mahato</t>
  </si>
  <si>
    <t>Rikita Mahato</t>
  </si>
  <si>
    <t>Rabi Sahani</t>
  </si>
  <si>
    <t>Sanish Mahato</t>
  </si>
  <si>
    <t xml:space="preserve">Bishesh Mahato </t>
  </si>
  <si>
    <t>Sadiksha Dhakal</t>
  </si>
  <si>
    <t>Manika Chaudhary</t>
  </si>
  <si>
    <t>Manisa Mahato</t>
  </si>
  <si>
    <t xml:space="preserve">Kushal Tiwari </t>
  </si>
  <si>
    <t>Nirajan Mahato</t>
  </si>
  <si>
    <t>Silpi Kunwar</t>
  </si>
  <si>
    <t xml:space="preserve">Resham Mahato </t>
  </si>
  <si>
    <t>Ritesh Thapa</t>
  </si>
  <si>
    <t>Pradip Shah</t>
  </si>
  <si>
    <t>Karan Shah</t>
  </si>
  <si>
    <t>Sneha Malla</t>
  </si>
  <si>
    <t>Nisha Shah</t>
  </si>
  <si>
    <t xml:space="preserve">Abhishek Mahato </t>
  </si>
  <si>
    <t>Anjita Dahal</t>
  </si>
  <si>
    <t xml:space="preserve">Madhab Subedi </t>
  </si>
  <si>
    <t>Sanjit Mahato</t>
  </si>
  <si>
    <t>Ruksana Khatun</t>
  </si>
  <si>
    <t>Mehanaj Khatun</t>
  </si>
  <si>
    <t>Nabina Khatun</t>
  </si>
  <si>
    <t>Karuna Bot</t>
  </si>
  <si>
    <t>Puja Bot</t>
  </si>
  <si>
    <t>Swastika Chaudhary</t>
  </si>
  <si>
    <t>Namrata Sunar</t>
  </si>
  <si>
    <t>Niruta Pawe</t>
  </si>
  <si>
    <t>Anisa Mahato</t>
  </si>
  <si>
    <t>Purnima Pawe</t>
  </si>
  <si>
    <t>Sushmita Subedi</t>
  </si>
  <si>
    <t>Samiksha Bot</t>
  </si>
  <si>
    <t>Rojisa Mahato</t>
  </si>
  <si>
    <t>Sunil Shah</t>
  </si>
  <si>
    <t>Dipak Shah</t>
  </si>
  <si>
    <t>Shanti Sahani</t>
  </si>
  <si>
    <t>Gita Sahani</t>
  </si>
  <si>
    <t>Dilip Mahato</t>
  </si>
  <si>
    <t>Sita Mahato</t>
  </si>
  <si>
    <t>Ashika Mahato</t>
  </si>
  <si>
    <t>Janaki Mahato</t>
  </si>
  <si>
    <t>Sneha Mahato</t>
  </si>
  <si>
    <t>Aman Bot</t>
  </si>
  <si>
    <t>Aman Mahato</t>
  </si>
  <si>
    <t>Krishna Bhushal</t>
  </si>
  <si>
    <t>Mandip Sahani</t>
  </si>
  <si>
    <t>Abinas Sunar</t>
  </si>
  <si>
    <t>Til Kumari Mahato</t>
  </si>
  <si>
    <t>Badal B K</t>
  </si>
  <si>
    <t>Chand Tara Khatun</t>
  </si>
  <si>
    <t>Prabina Mahato</t>
  </si>
  <si>
    <t>Jisma Mahato</t>
  </si>
  <si>
    <t>Puja Majhi</t>
  </si>
  <si>
    <t>Sandip Bot</t>
  </si>
  <si>
    <t xml:space="preserve">Aftab Miya </t>
  </si>
  <si>
    <t>Pukar Mahato</t>
  </si>
  <si>
    <t>Aanchal Gurung</t>
  </si>
  <si>
    <t>Karuna B K</t>
  </si>
  <si>
    <t>Tulasi Mahato</t>
  </si>
  <si>
    <t>Bhawana B K</t>
  </si>
  <si>
    <t>Prajwal Bot</t>
  </si>
  <si>
    <t>Rabi Bot</t>
  </si>
  <si>
    <t>Kriti Darai</t>
  </si>
  <si>
    <t>Prashanta Darai</t>
  </si>
  <si>
    <t>Pramila Pawe</t>
  </si>
  <si>
    <t>Ambika Kumari Mahato</t>
  </si>
  <si>
    <t>Anjali Sunar</t>
  </si>
  <si>
    <t>Dipa Kshetri</t>
  </si>
  <si>
    <t>Tej Prakash Mahato</t>
  </si>
  <si>
    <t>Yamuna Mahato</t>
  </si>
  <si>
    <t>Sakina Mahato</t>
  </si>
  <si>
    <t>Samiksha Chaudhary</t>
  </si>
  <si>
    <t>Kajal Kumari Shah</t>
  </si>
  <si>
    <t>Pushpa Mahato</t>
  </si>
  <si>
    <t>Kriti Mahato</t>
  </si>
  <si>
    <t>Ranjit Mahato</t>
  </si>
  <si>
    <t>Nabin Mahato</t>
  </si>
  <si>
    <t>Sandip Kumar Mahato</t>
  </si>
  <si>
    <t>Sunil Mahato</t>
  </si>
  <si>
    <t>Anish Kumar Mahato</t>
  </si>
  <si>
    <t>Milan Mahato</t>
  </si>
  <si>
    <t>Sabina Kumari Mahato</t>
  </si>
  <si>
    <t>Sushtika Mahato</t>
  </si>
  <si>
    <t>Sandesh Sunar</t>
  </si>
  <si>
    <t>Akriti Mahato</t>
  </si>
  <si>
    <t>Swastika Mahato</t>
  </si>
  <si>
    <t>Rahul Shrestha</t>
  </si>
  <si>
    <t>Anu Shah</t>
  </si>
  <si>
    <t xml:space="preserve">Amit Sunar </t>
  </si>
  <si>
    <t>Dhiraj Ramdam</t>
  </si>
  <si>
    <t>Nisha Sunar</t>
  </si>
  <si>
    <t>Nanda Kishor Shah</t>
  </si>
  <si>
    <t>Saroj Lamichhane</t>
  </si>
  <si>
    <t>Amit Shah Kanu</t>
  </si>
  <si>
    <t>Yesarmaiya Mahato</t>
  </si>
  <si>
    <t>Nishu Kshetri</t>
  </si>
  <si>
    <t>Madhusudan Adhikari</t>
  </si>
  <si>
    <t>Bijaya B K</t>
  </si>
  <si>
    <t>Pratik Bhattarai</t>
  </si>
  <si>
    <t>Mamata Mahato</t>
  </si>
  <si>
    <t>Roshani B K</t>
  </si>
  <si>
    <t>Sudip Subedi</t>
  </si>
  <si>
    <t/>
  </si>
  <si>
    <t>Kajal Shah</t>
  </si>
  <si>
    <t>Natasha Shreewastav</t>
  </si>
  <si>
    <t>Jharana Khadkathoki</t>
  </si>
  <si>
    <t>Bipin Lamichhane</t>
  </si>
  <si>
    <t>Dipesh Chapagain</t>
  </si>
  <si>
    <t>Prabha Rai</t>
  </si>
  <si>
    <t>Ashika Lamichhane</t>
  </si>
  <si>
    <t>Anjali Khadkathoki</t>
  </si>
  <si>
    <t>Hemraj Chapagain</t>
  </si>
  <si>
    <t>Raju Aryal</t>
  </si>
  <si>
    <t>Juni Gurung</t>
  </si>
  <si>
    <t>Bikesh Mahato</t>
  </si>
  <si>
    <t>Rajesh Sirpali</t>
  </si>
  <si>
    <t>Rabin Sunar</t>
  </si>
  <si>
    <t>Roshan Sunar</t>
  </si>
  <si>
    <t>Sadiksha Lamichhane</t>
  </si>
  <si>
    <t>Isha Darai</t>
  </si>
  <si>
    <t>Kanchan Diyali</t>
  </si>
  <si>
    <t>Bishal Neupane</t>
  </si>
  <si>
    <t>Dhiraj Mahato</t>
  </si>
  <si>
    <t>Amisa Barali</t>
  </si>
  <si>
    <t xml:space="preserve">Pritam B K </t>
  </si>
  <si>
    <t>Gaurab Pariyar</t>
  </si>
  <si>
    <t>Bina Kyumari Mahato</t>
  </si>
  <si>
    <t>Ranjita Mahato</t>
  </si>
  <si>
    <t>Roshan Kafle</t>
  </si>
  <si>
    <t>Binaya Mahato</t>
  </si>
  <si>
    <t>Sanjaya Shah</t>
  </si>
  <si>
    <t>Ganga Gurung</t>
  </si>
  <si>
    <t>Prema B K</t>
  </si>
  <si>
    <t>Ganga Mahato</t>
  </si>
  <si>
    <t>Mamata Pawe</t>
  </si>
  <si>
    <t>Ganga Pariyar</t>
  </si>
  <si>
    <t>Chandra Kumari Mahato</t>
  </si>
  <si>
    <t xml:space="preserve">Anisha Sunar </t>
  </si>
  <si>
    <t>Sanju Lohani</t>
  </si>
  <si>
    <t>Rekha Subedi</t>
  </si>
  <si>
    <t xml:space="preserve">Sushma Mahato </t>
  </si>
  <si>
    <t>Sabita B K</t>
  </si>
  <si>
    <t>Sachin Mahato</t>
  </si>
  <si>
    <t>Bibek Sunar</t>
  </si>
  <si>
    <t>Aman Sunar</t>
  </si>
  <si>
    <t>Pratima Mahato</t>
  </si>
  <si>
    <t>Aruna Mahato</t>
  </si>
  <si>
    <t>Sahil Mahato</t>
  </si>
  <si>
    <t>Yesharmiya Shah</t>
  </si>
  <si>
    <t>Soniya Gurung</t>
  </si>
  <si>
    <t>Mina Darai</t>
  </si>
  <si>
    <t>Dil Maya Mahato</t>
  </si>
  <si>
    <t>Manish Chaudhary</t>
  </si>
  <si>
    <t>Melina Darai</t>
  </si>
  <si>
    <t>Milan Pariyar</t>
  </si>
  <si>
    <t>Saroj Ramdam</t>
  </si>
  <si>
    <t>Chandrakala Mahato</t>
  </si>
  <si>
    <t>Top Pd Mahato</t>
  </si>
  <si>
    <t>Bidiya Mahato</t>
  </si>
  <si>
    <t>Nigita Mahato</t>
  </si>
  <si>
    <t>Anupa Mahato</t>
  </si>
  <si>
    <t>Shushita Kumari Manaho</t>
  </si>
  <si>
    <t xml:space="preserve">Samir Bot </t>
  </si>
  <si>
    <t>Jarina Khatun</t>
  </si>
  <si>
    <t>Dipika Sunar</t>
  </si>
  <si>
    <t>Sima Mahato</t>
  </si>
  <si>
    <t>Indra Kumari Mahato</t>
  </si>
  <si>
    <t xml:space="preserve">Rasika Sunar </t>
  </si>
  <si>
    <t>Suman Mahato</t>
  </si>
  <si>
    <t xml:space="preserve">Darpan Gurung </t>
  </si>
  <si>
    <t xml:space="preserve">Smriti Mahato </t>
  </si>
  <si>
    <t xml:space="preserve">Anish Sunar </t>
  </si>
  <si>
    <t xml:space="preserve">Manish Bot </t>
  </si>
  <si>
    <t xml:space="preserve">Dipak Kafle </t>
  </si>
  <si>
    <t>Ashok Sharma</t>
  </si>
  <si>
    <t>Anjali Shah</t>
  </si>
  <si>
    <t>Aakriti Mahato</t>
  </si>
  <si>
    <t>Anisa Giri</t>
  </si>
  <si>
    <t>Binita Poudel</t>
  </si>
  <si>
    <t>Dipika Shrestha</t>
  </si>
  <si>
    <t>Dipa Mahato</t>
  </si>
  <si>
    <t>Bishnu Mahato</t>
  </si>
  <si>
    <t>Pramish Poudel</t>
  </si>
  <si>
    <t>Saroj Pathak</t>
  </si>
  <si>
    <t>Roshan Khati</t>
  </si>
  <si>
    <t>Bibas Nepal</t>
  </si>
  <si>
    <t>Manish Ojha</t>
  </si>
  <si>
    <t>Anish Dhital</t>
  </si>
  <si>
    <t>Kripa Mahato</t>
  </si>
  <si>
    <t>Sirjan Bhattarai</t>
  </si>
  <si>
    <t>Rachana Mahato</t>
  </si>
  <si>
    <t>Kul Bd Sunar</t>
  </si>
  <si>
    <t>Binita Bot</t>
  </si>
  <si>
    <t>Anish Gautam</t>
  </si>
  <si>
    <t>Nomisa Gautam</t>
  </si>
  <si>
    <t>Sujan Ghimire</t>
  </si>
  <si>
    <t>Sabina Basnet</t>
  </si>
  <si>
    <t>Kriti Shrestha</t>
  </si>
  <si>
    <t>Pramila Adhikari</t>
  </si>
  <si>
    <t>Chandan Sahani</t>
  </si>
  <si>
    <t>Manita Subedi</t>
  </si>
  <si>
    <t>Sandipa Gurung</t>
  </si>
  <si>
    <t>Nelsan Gurung</t>
  </si>
  <si>
    <t>Shristi Shrestha</t>
  </si>
  <si>
    <t>Sandhya Gurung</t>
  </si>
  <si>
    <t>Bimala Adhikari</t>
  </si>
  <si>
    <t>Prabin Nepali</t>
  </si>
  <si>
    <t>Trisal Mahato</t>
  </si>
  <si>
    <t>Pawan Mahato</t>
  </si>
  <si>
    <t>Anjan Ale</t>
  </si>
  <si>
    <t>Suman Ghimire</t>
  </si>
  <si>
    <t>Swastika Bhattarai</t>
  </si>
  <si>
    <t>Santosh Mahato</t>
  </si>
  <si>
    <t>Khusbu Mahato</t>
  </si>
  <si>
    <t xml:space="preserve">Punita Shah </t>
  </si>
  <si>
    <t>Basanta B K</t>
  </si>
  <si>
    <t>Shishir B K</t>
  </si>
  <si>
    <t>Arun Shah</t>
  </si>
  <si>
    <t>Samsa Khatun</t>
  </si>
  <si>
    <t>Kasmir Mahato</t>
  </si>
  <si>
    <t>Durga Sunar</t>
  </si>
  <si>
    <t>Yasoda Mahato</t>
  </si>
  <si>
    <t>Samsad Miya</t>
  </si>
  <si>
    <t>Durga Kumari Gurung</t>
  </si>
  <si>
    <t>Ayusha Gharti</t>
  </si>
  <si>
    <t>Bipin Mahato</t>
  </si>
  <si>
    <t>Muna Mahato</t>
  </si>
  <si>
    <t>Binita B K</t>
  </si>
  <si>
    <t>Karina B K</t>
  </si>
  <si>
    <t>Shiva Subedi</t>
  </si>
  <si>
    <t>Anisa Chaudhary</t>
  </si>
  <si>
    <t>Akash Darai</t>
  </si>
  <si>
    <t>Apsara Pawe</t>
  </si>
  <si>
    <t xml:space="preserve">Samjhana Mahato </t>
  </si>
  <si>
    <t>Anish Mahato</t>
  </si>
  <si>
    <t>Alisa Darai</t>
  </si>
  <si>
    <t>Puja Barali</t>
  </si>
  <si>
    <t>Simran Ramdam</t>
  </si>
  <si>
    <t>Diwas Sunar</t>
  </si>
  <si>
    <t>Samir Ranamagar</t>
  </si>
  <si>
    <t>Khem Mahato</t>
  </si>
  <si>
    <t>Suraj Mahato</t>
  </si>
  <si>
    <t>Bibek Gurung</t>
  </si>
  <si>
    <t>Bikas Sahani</t>
  </si>
  <si>
    <t>Abishek Mahato</t>
  </si>
  <si>
    <t>Anita Darai</t>
  </si>
  <si>
    <t>Bibas Mahato</t>
  </si>
  <si>
    <t>Sagar Mahato</t>
  </si>
  <si>
    <t>Jitendra Sahani</t>
  </si>
  <si>
    <t>Shila Sunar</t>
  </si>
  <si>
    <t>Pradip Rasaili</t>
  </si>
  <si>
    <t>Bijay Sunar</t>
  </si>
  <si>
    <t>Sima Darai</t>
  </si>
  <si>
    <t>Rahul Mahato</t>
  </si>
  <si>
    <t xml:space="preserve">Asmi Praja </t>
  </si>
  <si>
    <t xml:space="preserve">Alisha Shah </t>
  </si>
  <si>
    <t>ABS</t>
  </si>
  <si>
    <t>D</t>
  </si>
  <si>
    <t>E</t>
  </si>
  <si>
    <t>D+</t>
  </si>
  <si>
    <t>C</t>
  </si>
  <si>
    <t>C+</t>
  </si>
  <si>
    <t>B+</t>
  </si>
  <si>
    <t>A+</t>
  </si>
  <si>
    <t>Madi Secondary School, Basantapur</t>
  </si>
  <si>
    <t>First Internal Exam -2077</t>
  </si>
  <si>
    <t>Mark- Ledger</t>
  </si>
  <si>
    <t>Roll No.</t>
  </si>
  <si>
    <t>Students' Name</t>
  </si>
  <si>
    <t>Nepali</t>
  </si>
  <si>
    <t>English</t>
  </si>
  <si>
    <t>Maths</t>
  </si>
  <si>
    <t>Science</t>
  </si>
  <si>
    <t>Social+ Cre.</t>
  </si>
  <si>
    <t>English II</t>
  </si>
  <si>
    <t>G.K</t>
  </si>
  <si>
    <t>Total</t>
  </si>
  <si>
    <t>grade100</t>
  </si>
  <si>
    <t>Grade50</t>
  </si>
  <si>
    <t>Grade37.5</t>
  </si>
  <si>
    <t>Grade25</t>
  </si>
  <si>
    <t>grade40</t>
  </si>
  <si>
    <t>GP</t>
  </si>
  <si>
    <t>GPA</t>
  </si>
  <si>
    <t>Result</t>
  </si>
  <si>
    <t>Gr</t>
  </si>
  <si>
    <t>Mark</t>
  </si>
  <si>
    <t>Good</t>
  </si>
  <si>
    <t>Good Rank</t>
  </si>
  <si>
    <t>Poor</t>
  </si>
  <si>
    <t>Poor Rank</t>
  </si>
  <si>
    <t>Rank</t>
  </si>
  <si>
    <t>Class :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</si>
</sst>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/>
    <xf numFmtId="164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Font="1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B15" sqref="B15"/>
    </sheetView>
  </sheetViews>
  <sheetFormatPr defaultRowHeight="15" x14ac:dyDescent="0.25"/>
  <sheetData>
    <row r="1" spans="1:10" x14ac:dyDescent="0.25">
      <c r="A1" t="s">
        <v>558</v>
      </c>
      <c r="C1" t="s">
        <v>559</v>
      </c>
      <c r="E1" t="s">
        <v>560</v>
      </c>
      <c r="G1" t="s">
        <v>561</v>
      </c>
      <c r="I1" t="s">
        <v>562</v>
      </c>
    </row>
    <row r="2" spans="1:10" x14ac:dyDescent="0.25">
      <c r="A2">
        <v>0</v>
      </c>
      <c r="B2" t="s">
        <v>537</v>
      </c>
      <c r="C2">
        <v>0</v>
      </c>
      <c r="D2" t="s">
        <v>537</v>
      </c>
      <c r="E2">
        <f>A2*0.375</f>
        <v>0</v>
      </c>
      <c r="F2" t="s">
        <v>537</v>
      </c>
      <c r="G2">
        <f>A2*0.25</f>
        <v>0</v>
      </c>
      <c r="H2" t="s">
        <v>537</v>
      </c>
      <c r="I2">
        <f>A2*0.4</f>
        <v>0</v>
      </c>
      <c r="J2" t="s">
        <v>537</v>
      </c>
    </row>
    <row r="3" spans="1:10" x14ac:dyDescent="0.25">
      <c r="A3">
        <v>1</v>
      </c>
      <c r="B3" t="s">
        <v>539</v>
      </c>
      <c r="C3">
        <v>1</v>
      </c>
      <c r="D3" t="s">
        <v>539</v>
      </c>
      <c r="E3">
        <v>1</v>
      </c>
      <c r="F3" t="s">
        <v>539</v>
      </c>
      <c r="G3">
        <v>1</v>
      </c>
      <c r="H3" t="s">
        <v>539</v>
      </c>
      <c r="I3">
        <f t="shared" ref="I3:I11" si="0">A3*0.4</f>
        <v>0.4</v>
      </c>
      <c r="J3" t="s">
        <v>539</v>
      </c>
    </row>
    <row r="4" spans="1:10" x14ac:dyDescent="0.25">
      <c r="A4">
        <v>20</v>
      </c>
      <c r="B4" t="s">
        <v>538</v>
      </c>
      <c r="C4">
        <v>10</v>
      </c>
      <c r="D4" t="s">
        <v>538</v>
      </c>
      <c r="E4">
        <f t="shared" ref="E4:E11" si="1">A4*0.375</f>
        <v>7.5</v>
      </c>
      <c r="F4" t="s">
        <v>538</v>
      </c>
      <c r="G4">
        <f t="shared" ref="G4:G11" si="2">A4*0.25</f>
        <v>5</v>
      </c>
      <c r="H4" t="s">
        <v>538</v>
      </c>
      <c r="I4">
        <f t="shared" si="0"/>
        <v>8</v>
      </c>
      <c r="J4" t="s">
        <v>538</v>
      </c>
    </row>
    <row r="5" spans="1:10" x14ac:dyDescent="0.25">
      <c r="A5">
        <v>30</v>
      </c>
      <c r="B5" t="s">
        <v>540</v>
      </c>
      <c r="C5">
        <v>15</v>
      </c>
      <c r="D5" t="s">
        <v>540</v>
      </c>
      <c r="E5">
        <f t="shared" si="1"/>
        <v>11.25</v>
      </c>
      <c r="F5" t="s">
        <v>540</v>
      </c>
      <c r="G5">
        <f t="shared" si="2"/>
        <v>7.5</v>
      </c>
      <c r="H5" t="s">
        <v>540</v>
      </c>
      <c r="I5">
        <f t="shared" si="0"/>
        <v>12</v>
      </c>
      <c r="J5" t="s">
        <v>540</v>
      </c>
    </row>
    <row r="6" spans="1:10" x14ac:dyDescent="0.25">
      <c r="A6">
        <v>40</v>
      </c>
      <c r="B6" t="s">
        <v>541</v>
      </c>
      <c r="C6">
        <v>20</v>
      </c>
      <c r="D6" t="s">
        <v>541</v>
      </c>
      <c r="E6">
        <f t="shared" si="1"/>
        <v>15</v>
      </c>
      <c r="F6" t="s">
        <v>541</v>
      </c>
      <c r="G6">
        <f t="shared" si="2"/>
        <v>10</v>
      </c>
      <c r="H6" t="s">
        <v>541</v>
      </c>
      <c r="I6">
        <f t="shared" si="0"/>
        <v>16</v>
      </c>
      <c r="J6" t="s">
        <v>541</v>
      </c>
    </row>
    <row r="7" spans="1:10" x14ac:dyDescent="0.25">
      <c r="A7">
        <v>50</v>
      </c>
      <c r="B7" t="s">
        <v>542</v>
      </c>
      <c r="C7">
        <v>25</v>
      </c>
      <c r="D7" t="s">
        <v>542</v>
      </c>
      <c r="E7">
        <f t="shared" si="1"/>
        <v>18.75</v>
      </c>
      <c r="F7" t="s">
        <v>542</v>
      </c>
      <c r="G7">
        <f t="shared" si="2"/>
        <v>12.5</v>
      </c>
      <c r="H7" t="s">
        <v>542</v>
      </c>
      <c r="I7">
        <f t="shared" si="0"/>
        <v>20</v>
      </c>
      <c r="J7" t="s">
        <v>542</v>
      </c>
    </row>
    <row r="8" spans="1:10" x14ac:dyDescent="0.25">
      <c r="A8">
        <v>60</v>
      </c>
      <c r="B8" t="s">
        <v>98</v>
      </c>
      <c r="C8">
        <v>30</v>
      </c>
      <c r="D8" t="s">
        <v>98</v>
      </c>
      <c r="E8">
        <f t="shared" si="1"/>
        <v>22.5</v>
      </c>
      <c r="F8" t="s">
        <v>98</v>
      </c>
      <c r="G8">
        <f t="shared" si="2"/>
        <v>15</v>
      </c>
      <c r="H8" t="s">
        <v>98</v>
      </c>
      <c r="I8">
        <f t="shared" si="0"/>
        <v>24</v>
      </c>
      <c r="J8" t="s">
        <v>98</v>
      </c>
    </row>
    <row r="9" spans="1:10" x14ac:dyDescent="0.25">
      <c r="A9">
        <v>70</v>
      </c>
      <c r="B9" t="s">
        <v>543</v>
      </c>
      <c r="C9">
        <v>35</v>
      </c>
      <c r="D9" t="s">
        <v>543</v>
      </c>
      <c r="E9">
        <f t="shared" si="1"/>
        <v>26.25</v>
      </c>
      <c r="F9" t="s">
        <v>543</v>
      </c>
      <c r="G9">
        <f t="shared" si="2"/>
        <v>17.5</v>
      </c>
      <c r="H9" t="s">
        <v>543</v>
      </c>
      <c r="I9">
        <f t="shared" si="0"/>
        <v>28</v>
      </c>
      <c r="J9" t="s">
        <v>543</v>
      </c>
    </row>
    <row r="10" spans="1:10" x14ac:dyDescent="0.25">
      <c r="A10">
        <v>80</v>
      </c>
      <c r="B10" t="s">
        <v>97</v>
      </c>
      <c r="C10">
        <v>40</v>
      </c>
      <c r="D10" t="s">
        <v>97</v>
      </c>
      <c r="E10">
        <f t="shared" si="1"/>
        <v>30</v>
      </c>
      <c r="F10" t="s">
        <v>97</v>
      </c>
      <c r="G10">
        <f t="shared" si="2"/>
        <v>20</v>
      </c>
      <c r="H10" t="s">
        <v>97</v>
      </c>
      <c r="I10">
        <f t="shared" si="0"/>
        <v>32</v>
      </c>
      <c r="J10" t="s">
        <v>97</v>
      </c>
    </row>
    <row r="11" spans="1:10" x14ac:dyDescent="0.25">
      <c r="A11">
        <v>90</v>
      </c>
      <c r="B11" t="s">
        <v>544</v>
      </c>
      <c r="C11">
        <v>45</v>
      </c>
      <c r="D11" t="s">
        <v>544</v>
      </c>
      <c r="E11">
        <f t="shared" si="1"/>
        <v>33.75</v>
      </c>
      <c r="F11" t="s">
        <v>544</v>
      </c>
      <c r="G11">
        <f t="shared" si="2"/>
        <v>22.5</v>
      </c>
      <c r="H11" t="s">
        <v>544</v>
      </c>
      <c r="I11">
        <f t="shared" si="0"/>
        <v>36</v>
      </c>
      <c r="J11" t="s">
        <v>544</v>
      </c>
    </row>
    <row r="14" spans="1:10" x14ac:dyDescent="0.25">
      <c r="A14" t="s">
        <v>537</v>
      </c>
      <c r="B14">
        <v>0</v>
      </c>
    </row>
    <row r="15" spans="1:10" x14ac:dyDescent="0.25">
      <c r="A15" t="s">
        <v>539</v>
      </c>
      <c r="B15" s="4">
        <v>0.8</v>
      </c>
    </row>
    <row r="16" spans="1:10" x14ac:dyDescent="0.25">
      <c r="A16" t="s">
        <v>538</v>
      </c>
      <c r="B16" s="4">
        <v>1.2</v>
      </c>
    </row>
    <row r="17" spans="1:2" x14ac:dyDescent="0.25">
      <c r="A17" t="s">
        <v>540</v>
      </c>
      <c r="B17" s="4">
        <v>1.6</v>
      </c>
    </row>
    <row r="18" spans="1:2" x14ac:dyDescent="0.25">
      <c r="A18" t="s">
        <v>541</v>
      </c>
      <c r="B18" s="4">
        <v>2</v>
      </c>
    </row>
    <row r="19" spans="1:2" x14ac:dyDescent="0.25">
      <c r="A19" t="s">
        <v>542</v>
      </c>
      <c r="B19" s="4">
        <v>2.4</v>
      </c>
    </row>
    <row r="20" spans="1:2" x14ac:dyDescent="0.25">
      <c r="A20" t="s">
        <v>98</v>
      </c>
      <c r="B20" s="4">
        <v>2.8</v>
      </c>
    </row>
    <row r="21" spans="1:2" x14ac:dyDescent="0.25">
      <c r="A21" t="s">
        <v>543</v>
      </c>
      <c r="B21" s="4">
        <v>3.2</v>
      </c>
    </row>
    <row r="22" spans="1:2" x14ac:dyDescent="0.25">
      <c r="A22" t="s">
        <v>97</v>
      </c>
      <c r="B22" s="4">
        <v>3.6</v>
      </c>
    </row>
    <row r="23" spans="1:2" x14ac:dyDescent="0.25">
      <c r="A23" t="s">
        <v>544</v>
      </c>
      <c r="B23" s="4">
        <v>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0"/>
  <sheetViews>
    <sheetView zoomScaleNormal="100" workbookViewId="0">
      <selection activeCell="D1" sqref="D1:E18"/>
    </sheetView>
  </sheetViews>
  <sheetFormatPr defaultRowHeight="15" x14ac:dyDescent="0.25"/>
  <cols>
    <col min="1" max="1" width="6.42578125" customWidth="1"/>
    <col min="2" max="2" width="21.7109375" bestFit="1" customWidth="1"/>
    <col min="3" max="3" width="1.140625" customWidth="1"/>
    <col min="4" max="4" width="5.85546875" customWidth="1"/>
    <col min="5" max="5" width="19.85546875" bestFit="1" customWidth="1"/>
    <col min="6" max="6" width="1.28515625" customWidth="1"/>
    <col min="8" max="8" width="17" customWidth="1"/>
    <col min="9" max="9" width="2.140625" customWidth="1"/>
    <col min="10" max="10" width="6.28515625" customWidth="1"/>
    <col min="11" max="11" width="18.5703125" bestFit="1" customWidth="1"/>
    <col min="12" max="12" width="1.5703125" customWidth="1"/>
    <col min="13" max="13" width="5" customWidth="1"/>
    <col min="14" max="14" width="19.140625" bestFit="1" customWidth="1"/>
    <col min="15" max="15" width="2.140625" customWidth="1"/>
    <col min="16" max="16" width="5.140625" customWidth="1"/>
    <col min="17" max="17" width="18.140625" customWidth="1"/>
    <col min="18" max="18" width="7.28515625" customWidth="1"/>
    <col min="19" max="19" width="2.5703125" customWidth="1"/>
    <col min="20" max="20" width="4.5703125" customWidth="1"/>
    <col min="21" max="21" width="18.42578125" customWidth="1"/>
    <col min="22" max="22" width="8" customWidth="1"/>
    <col min="23" max="23" width="1.85546875" customWidth="1"/>
    <col min="24" max="24" width="4.5703125" customWidth="1"/>
    <col min="25" max="25" width="19.28515625" bestFit="1" customWidth="1"/>
    <col min="26" max="26" width="7.28515625" customWidth="1"/>
    <col min="27" max="27" width="1.28515625" customWidth="1"/>
    <col min="29" max="29" width="14.85546875" bestFit="1" customWidth="1"/>
    <col min="30" max="30" width="5" customWidth="1"/>
    <col min="31" max="31" width="1.42578125" customWidth="1"/>
    <col min="32" max="32" width="5.42578125" customWidth="1"/>
    <col min="33" max="33" width="23" bestFit="1" customWidth="1"/>
    <col min="34" max="34" width="7.28515625" customWidth="1"/>
    <col min="35" max="35" width="1.42578125" customWidth="1"/>
    <col min="37" max="37" width="14.85546875" bestFit="1" customWidth="1"/>
    <col min="38" max="38" width="1.5703125" customWidth="1"/>
    <col min="40" max="40" width="14.85546875" bestFit="1" customWidth="1"/>
  </cols>
  <sheetData>
    <row r="1" spans="1:40" x14ac:dyDescent="0.25">
      <c r="A1" s="10" t="s">
        <v>0</v>
      </c>
      <c r="B1" s="10"/>
      <c r="D1" s="10" t="s">
        <v>3</v>
      </c>
      <c r="E1" s="10"/>
      <c r="G1" s="10" t="s">
        <v>4</v>
      </c>
      <c r="H1" s="10"/>
      <c r="J1" s="10" t="s">
        <v>5</v>
      </c>
      <c r="K1" s="10"/>
      <c r="M1" s="10" t="s">
        <v>6</v>
      </c>
      <c r="N1" s="10"/>
      <c r="P1" s="10" t="s">
        <v>7</v>
      </c>
      <c r="Q1" s="10"/>
      <c r="R1" s="10"/>
      <c r="T1" s="10" t="s">
        <v>8</v>
      </c>
      <c r="U1" s="10"/>
      <c r="V1" s="10"/>
      <c r="X1" s="10" t="s">
        <v>9</v>
      </c>
      <c r="Y1" s="10"/>
      <c r="Z1" s="10"/>
      <c r="AB1" s="10" t="s">
        <v>10</v>
      </c>
      <c r="AC1" s="10"/>
      <c r="AD1" s="10"/>
      <c r="AF1" s="10" t="s">
        <v>11</v>
      </c>
      <c r="AG1" s="10"/>
      <c r="AH1" s="10"/>
      <c r="AJ1" s="10" t="s">
        <v>12</v>
      </c>
      <c r="AK1" s="10"/>
      <c r="AM1" s="10" t="s">
        <v>13</v>
      </c>
      <c r="AN1" s="10"/>
    </row>
    <row r="2" spans="1:40" x14ac:dyDescent="0.25">
      <c r="A2" t="s">
        <v>1</v>
      </c>
      <c r="B2" t="s">
        <v>2</v>
      </c>
      <c r="D2" t="s">
        <v>1</v>
      </c>
      <c r="E2" t="s">
        <v>2</v>
      </c>
      <c r="G2" t="s">
        <v>1</v>
      </c>
      <c r="H2" t="s">
        <v>2</v>
      </c>
      <c r="J2" t="s">
        <v>1</v>
      </c>
      <c r="K2" t="s">
        <v>2</v>
      </c>
      <c r="M2" t="s">
        <v>1</v>
      </c>
      <c r="N2" t="s">
        <v>2</v>
      </c>
      <c r="P2" t="s">
        <v>1</v>
      </c>
      <c r="Q2" t="s">
        <v>2</v>
      </c>
      <c r="R2" t="s">
        <v>96</v>
      </c>
      <c r="T2" t="s">
        <v>1</v>
      </c>
      <c r="U2" t="s">
        <v>2</v>
      </c>
      <c r="V2" t="s">
        <v>96</v>
      </c>
      <c r="X2" t="s">
        <v>1</v>
      </c>
      <c r="Y2" t="s">
        <v>2</v>
      </c>
      <c r="AB2" t="s">
        <v>1</v>
      </c>
      <c r="AC2" t="s">
        <v>2</v>
      </c>
      <c r="AD2" s="1" t="s">
        <v>96</v>
      </c>
      <c r="AF2" t="s">
        <v>1</v>
      </c>
      <c r="AG2" t="s">
        <v>2</v>
      </c>
      <c r="AH2" t="s">
        <v>96</v>
      </c>
      <c r="AJ2" t="s">
        <v>1</v>
      </c>
      <c r="AK2" t="s">
        <v>2</v>
      </c>
      <c r="AM2" t="s">
        <v>1</v>
      </c>
      <c r="AN2" t="s">
        <v>2</v>
      </c>
    </row>
    <row r="3" spans="1:40" x14ac:dyDescent="0.25">
      <c r="A3">
        <v>1</v>
      </c>
      <c r="B3" t="s">
        <v>535</v>
      </c>
      <c r="D3">
        <v>1</v>
      </c>
      <c r="E3" t="s">
        <v>120</v>
      </c>
      <c r="G3">
        <v>1</v>
      </c>
      <c r="H3" t="s">
        <v>136</v>
      </c>
      <c r="J3">
        <v>1</v>
      </c>
      <c r="K3" t="s">
        <v>155</v>
      </c>
      <c r="M3">
        <v>1</v>
      </c>
      <c r="N3" t="s">
        <v>189</v>
      </c>
      <c r="P3">
        <v>1</v>
      </c>
      <c r="Q3" t="s">
        <v>216</v>
      </c>
      <c r="R3" t="s">
        <v>97</v>
      </c>
      <c r="T3">
        <v>1</v>
      </c>
      <c r="U3" t="s">
        <v>232</v>
      </c>
      <c r="V3" t="s">
        <v>97</v>
      </c>
      <c r="X3">
        <v>1</v>
      </c>
      <c r="Y3" t="s">
        <v>14</v>
      </c>
      <c r="Z3" t="s">
        <v>96</v>
      </c>
      <c r="AB3">
        <v>1</v>
      </c>
      <c r="AC3" t="s">
        <v>337</v>
      </c>
      <c r="AD3" t="s">
        <v>97</v>
      </c>
      <c r="AF3">
        <v>1</v>
      </c>
      <c r="AG3" t="s">
        <v>384</v>
      </c>
      <c r="AH3" t="s">
        <v>97</v>
      </c>
      <c r="AJ3">
        <v>1</v>
      </c>
      <c r="AK3" t="s">
        <v>455</v>
      </c>
      <c r="AM3">
        <v>1</v>
      </c>
      <c r="AN3" t="s">
        <v>466</v>
      </c>
    </row>
    <row r="4" spans="1:40" x14ac:dyDescent="0.25">
      <c r="A4">
        <v>2</v>
      </c>
      <c r="B4" t="s">
        <v>536</v>
      </c>
      <c r="D4">
        <v>2</v>
      </c>
      <c r="E4" t="s">
        <v>121</v>
      </c>
      <c r="G4">
        <v>2</v>
      </c>
      <c r="H4" t="s">
        <v>137</v>
      </c>
      <c r="J4">
        <v>2</v>
      </c>
      <c r="K4" t="s">
        <v>156</v>
      </c>
      <c r="M4">
        <v>2</v>
      </c>
      <c r="N4" t="s">
        <v>190</v>
      </c>
      <c r="P4">
        <v>2</v>
      </c>
      <c r="Q4" t="s">
        <v>217</v>
      </c>
      <c r="R4" t="s">
        <v>97</v>
      </c>
      <c r="T4">
        <v>2</v>
      </c>
      <c r="U4" t="s">
        <v>269</v>
      </c>
      <c r="V4" t="s">
        <v>97</v>
      </c>
      <c r="X4">
        <v>2</v>
      </c>
      <c r="Y4" t="s">
        <v>15</v>
      </c>
      <c r="Z4" t="s">
        <v>97</v>
      </c>
      <c r="AB4">
        <v>2</v>
      </c>
      <c r="AC4" t="s">
        <v>338</v>
      </c>
      <c r="AD4" t="s">
        <v>97</v>
      </c>
      <c r="AF4">
        <v>2</v>
      </c>
      <c r="AG4" t="s">
        <v>385</v>
      </c>
      <c r="AH4" t="s">
        <v>97</v>
      </c>
      <c r="AJ4">
        <v>2</v>
      </c>
      <c r="AK4" t="s">
        <v>456</v>
      </c>
      <c r="AM4">
        <v>2</v>
      </c>
      <c r="AN4" t="s">
        <v>467</v>
      </c>
    </row>
    <row r="5" spans="1:40" x14ac:dyDescent="0.25">
      <c r="A5">
        <v>3</v>
      </c>
      <c r="B5" t="s">
        <v>103</v>
      </c>
      <c r="D5">
        <v>3</v>
      </c>
      <c r="E5" t="s">
        <v>122</v>
      </c>
      <c r="G5">
        <v>3</v>
      </c>
      <c r="H5" t="s">
        <v>138</v>
      </c>
      <c r="J5">
        <v>3</v>
      </c>
      <c r="K5" t="s">
        <v>157</v>
      </c>
      <c r="M5">
        <v>3</v>
      </c>
      <c r="N5" t="s">
        <v>191</v>
      </c>
      <c r="P5">
        <v>3</v>
      </c>
      <c r="Q5" t="s">
        <v>218</v>
      </c>
      <c r="R5" t="s">
        <v>97</v>
      </c>
      <c r="T5">
        <v>3</v>
      </c>
      <c r="U5" t="s">
        <v>270</v>
      </c>
      <c r="V5" t="s">
        <v>97</v>
      </c>
      <c r="X5">
        <v>3</v>
      </c>
      <c r="Y5" t="s">
        <v>16</v>
      </c>
      <c r="Z5" t="s">
        <v>97</v>
      </c>
      <c r="AB5">
        <v>3</v>
      </c>
      <c r="AC5" t="s">
        <v>339</v>
      </c>
      <c r="AD5" t="s">
        <v>97</v>
      </c>
      <c r="AF5">
        <v>3</v>
      </c>
      <c r="AG5" t="s">
        <v>386</v>
      </c>
      <c r="AH5" t="s">
        <v>97</v>
      </c>
      <c r="AJ5">
        <v>3</v>
      </c>
      <c r="AK5" t="s">
        <v>457</v>
      </c>
      <c r="AM5">
        <v>3</v>
      </c>
      <c r="AN5" t="s">
        <v>468</v>
      </c>
    </row>
    <row r="6" spans="1:40" x14ac:dyDescent="0.25">
      <c r="A6">
        <v>4</v>
      </c>
      <c r="B6" t="s">
        <v>104</v>
      </c>
      <c r="D6">
        <v>4</v>
      </c>
      <c r="E6" t="s">
        <v>123</v>
      </c>
      <c r="G6">
        <v>4</v>
      </c>
      <c r="H6" t="s">
        <v>139</v>
      </c>
      <c r="J6">
        <v>4</v>
      </c>
      <c r="K6" t="s">
        <v>158</v>
      </c>
      <c r="M6">
        <v>4</v>
      </c>
      <c r="N6" t="s">
        <v>192</v>
      </c>
      <c r="P6">
        <v>4</v>
      </c>
      <c r="Q6" t="s">
        <v>219</v>
      </c>
      <c r="R6" t="s">
        <v>97</v>
      </c>
      <c r="T6">
        <v>4</v>
      </c>
      <c r="U6" t="s">
        <v>271</v>
      </c>
      <c r="V6" t="s">
        <v>97</v>
      </c>
      <c r="X6">
        <v>4</v>
      </c>
      <c r="Y6" t="s">
        <v>17</v>
      </c>
      <c r="Z6" t="s">
        <v>97</v>
      </c>
      <c r="AB6">
        <v>4</v>
      </c>
      <c r="AC6" t="s">
        <v>340</v>
      </c>
      <c r="AD6" t="s">
        <v>97</v>
      </c>
      <c r="AF6">
        <v>4</v>
      </c>
      <c r="AG6" t="s">
        <v>193</v>
      </c>
      <c r="AH6" t="s">
        <v>97</v>
      </c>
      <c r="AJ6">
        <v>4</v>
      </c>
      <c r="AK6" t="s">
        <v>458</v>
      </c>
      <c r="AM6">
        <v>4</v>
      </c>
      <c r="AN6" t="s">
        <v>469</v>
      </c>
    </row>
    <row r="7" spans="1:40" x14ac:dyDescent="0.25">
      <c r="A7">
        <v>5</v>
      </c>
      <c r="B7" t="s">
        <v>105</v>
      </c>
      <c r="D7">
        <v>5</v>
      </c>
      <c r="E7" t="s">
        <v>124</v>
      </c>
      <c r="G7">
        <v>5</v>
      </c>
      <c r="H7" t="s">
        <v>140</v>
      </c>
      <c r="J7">
        <v>5</v>
      </c>
      <c r="K7" t="s">
        <v>159</v>
      </c>
      <c r="M7">
        <v>5</v>
      </c>
      <c r="N7" t="s">
        <v>193</v>
      </c>
      <c r="P7">
        <v>5</v>
      </c>
      <c r="Q7" t="s">
        <v>220</v>
      </c>
      <c r="R7" t="s">
        <v>97</v>
      </c>
      <c r="T7">
        <v>5</v>
      </c>
      <c r="U7" t="s">
        <v>272</v>
      </c>
      <c r="V7" t="s">
        <v>97</v>
      </c>
      <c r="X7">
        <v>5</v>
      </c>
      <c r="Y7" t="s">
        <v>18</v>
      </c>
      <c r="Z7" t="s">
        <v>97</v>
      </c>
      <c r="AB7">
        <v>5</v>
      </c>
      <c r="AC7" t="s">
        <v>341</v>
      </c>
      <c r="AD7" t="s">
        <v>97</v>
      </c>
      <c r="AF7">
        <v>5</v>
      </c>
      <c r="AG7" t="s">
        <v>387</v>
      </c>
      <c r="AH7" t="s">
        <v>97</v>
      </c>
      <c r="AJ7">
        <v>5</v>
      </c>
      <c r="AK7" t="s">
        <v>459</v>
      </c>
      <c r="AM7">
        <v>5</v>
      </c>
      <c r="AN7" t="s">
        <v>470</v>
      </c>
    </row>
    <row r="8" spans="1:40" x14ac:dyDescent="0.25">
      <c r="A8">
        <v>6</v>
      </c>
      <c r="B8" t="s">
        <v>106</v>
      </c>
      <c r="D8">
        <v>6</v>
      </c>
      <c r="E8" t="s">
        <v>125</v>
      </c>
      <c r="G8">
        <v>6</v>
      </c>
      <c r="H8" t="s">
        <v>141</v>
      </c>
      <c r="J8">
        <v>6</v>
      </c>
      <c r="K8" t="s">
        <v>160</v>
      </c>
      <c r="M8">
        <v>6</v>
      </c>
      <c r="N8" t="s">
        <v>194</v>
      </c>
      <c r="P8">
        <v>6</v>
      </c>
      <c r="Q8" t="s">
        <v>221</v>
      </c>
      <c r="R8" t="s">
        <v>97</v>
      </c>
      <c r="T8">
        <v>6</v>
      </c>
      <c r="U8" t="s">
        <v>273</v>
      </c>
      <c r="V8" t="s">
        <v>97</v>
      </c>
      <c r="X8">
        <v>6</v>
      </c>
      <c r="Y8" t="s">
        <v>19</v>
      </c>
      <c r="Z8" t="s">
        <v>97</v>
      </c>
      <c r="AB8">
        <v>6</v>
      </c>
      <c r="AC8" t="s">
        <v>342</v>
      </c>
      <c r="AD8" t="s">
        <v>97</v>
      </c>
      <c r="AF8">
        <v>6</v>
      </c>
      <c r="AG8" t="s">
        <v>388</v>
      </c>
      <c r="AH8" t="s">
        <v>97</v>
      </c>
      <c r="AJ8">
        <v>6</v>
      </c>
      <c r="AK8" t="s">
        <v>460</v>
      </c>
      <c r="AM8">
        <v>6</v>
      </c>
      <c r="AN8" t="s">
        <v>471</v>
      </c>
    </row>
    <row r="9" spans="1:40" x14ac:dyDescent="0.25">
      <c r="A9">
        <v>7</v>
      </c>
      <c r="B9" t="s">
        <v>107</v>
      </c>
      <c r="D9">
        <v>7</v>
      </c>
      <c r="E9" t="s">
        <v>126</v>
      </c>
      <c r="G9">
        <v>7</v>
      </c>
      <c r="H9" t="s">
        <v>142</v>
      </c>
      <c r="J9">
        <v>7</v>
      </c>
      <c r="K9" t="s">
        <v>161</v>
      </c>
      <c r="M9">
        <v>7</v>
      </c>
      <c r="N9" t="s">
        <v>195</v>
      </c>
      <c r="P9">
        <v>7</v>
      </c>
      <c r="Q9" t="s">
        <v>222</v>
      </c>
      <c r="R9" t="s">
        <v>97</v>
      </c>
      <c r="T9">
        <v>7</v>
      </c>
      <c r="U9" t="s">
        <v>274</v>
      </c>
      <c r="V9" t="s">
        <v>97</v>
      </c>
      <c r="X9">
        <v>7</v>
      </c>
      <c r="Y9" t="s">
        <v>20</v>
      </c>
      <c r="Z9" t="s">
        <v>97</v>
      </c>
      <c r="AB9">
        <v>7</v>
      </c>
      <c r="AC9" t="s">
        <v>343</v>
      </c>
      <c r="AD9" t="s">
        <v>97</v>
      </c>
      <c r="AF9">
        <v>7</v>
      </c>
      <c r="AG9" t="s">
        <v>389</v>
      </c>
      <c r="AH9" t="s">
        <v>97</v>
      </c>
      <c r="AJ9">
        <v>7</v>
      </c>
      <c r="AK9" t="s">
        <v>461</v>
      </c>
      <c r="AM9">
        <v>7</v>
      </c>
      <c r="AN9" t="s">
        <v>472</v>
      </c>
    </row>
    <row r="10" spans="1:40" x14ac:dyDescent="0.25">
      <c r="A10">
        <v>8</v>
      </c>
      <c r="B10" t="s">
        <v>108</v>
      </c>
      <c r="D10">
        <v>8</v>
      </c>
      <c r="E10" t="s">
        <v>127</v>
      </c>
      <c r="G10">
        <v>8</v>
      </c>
      <c r="H10" t="s">
        <v>143</v>
      </c>
      <c r="J10">
        <v>8</v>
      </c>
      <c r="K10" t="s">
        <v>162</v>
      </c>
      <c r="M10">
        <v>8</v>
      </c>
      <c r="N10" t="s">
        <v>196</v>
      </c>
      <c r="P10">
        <v>8</v>
      </c>
      <c r="Q10" t="s">
        <v>37</v>
      </c>
      <c r="R10" t="s">
        <v>97</v>
      </c>
      <c r="T10">
        <v>8</v>
      </c>
      <c r="U10" t="s">
        <v>275</v>
      </c>
      <c r="V10" t="s">
        <v>97</v>
      </c>
      <c r="X10">
        <v>8</v>
      </c>
      <c r="Y10" t="s">
        <v>21</v>
      </c>
      <c r="Z10" t="s">
        <v>97</v>
      </c>
      <c r="AB10">
        <v>8</v>
      </c>
      <c r="AC10" t="s">
        <v>344</v>
      </c>
      <c r="AD10" t="s">
        <v>97</v>
      </c>
      <c r="AF10">
        <v>8</v>
      </c>
      <c r="AG10" t="s">
        <v>390</v>
      </c>
      <c r="AH10" t="s">
        <v>97</v>
      </c>
      <c r="AJ10">
        <v>8</v>
      </c>
      <c r="AK10" t="s">
        <v>338</v>
      </c>
      <c r="AM10">
        <v>8</v>
      </c>
      <c r="AN10" t="s">
        <v>473</v>
      </c>
    </row>
    <row r="11" spans="1:40" x14ac:dyDescent="0.25">
      <c r="A11">
        <v>9</v>
      </c>
      <c r="B11" t="s">
        <v>109</v>
      </c>
      <c r="D11">
        <v>9</v>
      </c>
      <c r="E11" t="s">
        <v>128</v>
      </c>
      <c r="G11">
        <v>9</v>
      </c>
      <c r="H11" t="s">
        <v>144</v>
      </c>
      <c r="J11">
        <v>9</v>
      </c>
      <c r="K11" t="s">
        <v>163</v>
      </c>
      <c r="M11">
        <v>9</v>
      </c>
      <c r="N11" t="s">
        <v>197</v>
      </c>
      <c r="P11">
        <v>9</v>
      </c>
      <c r="Q11" t="s">
        <v>223</v>
      </c>
      <c r="R11" t="s">
        <v>97</v>
      </c>
      <c r="T11">
        <v>9</v>
      </c>
      <c r="U11" t="s">
        <v>276</v>
      </c>
      <c r="V11" t="s">
        <v>97</v>
      </c>
      <c r="X11">
        <v>9</v>
      </c>
      <c r="Y11" t="s">
        <v>22</v>
      </c>
      <c r="Z11" t="s">
        <v>97</v>
      </c>
      <c r="AB11">
        <v>9</v>
      </c>
      <c r="AC11" t="s">
        <v>345</v>
      </c>
      <c r="AD11" t="s">
        <v>97</v>
      </c>
      <c r="AF11">
        <v>9</v>
      </c>
      <c r="AG11" t="s">
        <v>391</v>
      </c>
      <c r="AH11" t="s">
        <v>97</v>
      </c>
      <c r="AJ11">
        <v>9</v>
      </c>
      <c r="AK11" t="s">
        <v>462</v>
      </c>
      <c r="AM11">
        <v>9</v>
      </c>
      <c r="AN11" t="s">
        <v>474</v>
      </c>
    </row>
    <row r="12" spans="1:40" x14ac:dyDescent="0.25">
      <c r="A12">
        <v>10</v>
      </c>
      <c r="B12" t="s">
        <v>110</v>
      </c>
      <c r="D12">
        <v>10</v>
      </c>
      <c r="E12" t="s">
        <v>129</v>
      </c>
      <c r="G12">
        <v>10</v>
      </c>
      <c r="H12" t="s">
        <v>145</v>
      </c>
      <c r="J12">
        <v>10</v>
      </c>
      <c r="K12" t="s">
        <v>164</v>
      </c>
      <c r="M12">
        <v>10</v>
      </c>
      <c r="N12" t="s">
        <v>198</v>
      </c>
      <c r="P12">
        <v>10</v>
      </c>
      <c r="Q12" t="s">
        <v>224</v>
      </c>
      <c r="R12" t="s">
        <v>97</v>
      </c>
      <c r="T12">
        <v>10</v>
      </c>
      <c r="U12" t="s">
        <v>277</v>
      </c>
      <c r="V12" t="s">
        <v>97</v>
      </c>
      <c r="X12">
        <v>10</v>
      </c>
      <c r="Y12" t="s">
        <v>23</v>
      </c>
      <c r="Z12" t="s">
        <v>97</v>
      </c>
      <c r="AB12">
        <v>10</v>
      </c>
      <c r="AC12" t="s">
        <v>346</v>
      </c>
      <c r="AD12" t="s">
        <v>97</v>
      </c>
      <c r="AF12">
        <v>10</v>
      </c>
      <c r="AG12" t="s">
        <v>392</v>
      </c>
      <c r="AH12" t="s">
        <v>97</v>
      </c>
      <c r="AJ12">
        <v>10</v>
      </c>
      <c r="AK12" t="s">
        <v>463</v>
      </c>
      <c r="AM12">
        <v>10</v>
      </c>
      <c r="AN12" t="s">
        <v>475</v>
      </c>
    </row>
    <row r="13" spans="1:40" x14ac:dyDescent="0.25">
      <c r="A13">
        <v>11</v>
      </c>
      <c r="B13" t="s">
        <v>111</v>
      </c>
      <c r="D13">
        <v>11</v>
      </c>
      <c r="E13" t="s">
        <v>130</v>
      </c>
      <c r="G13">
        <v>11</v>
      </c>
      <c r="H13" t="s">
        <v>44</v>
      </c>
      <c r="J13">
        <v>11</v>
      </c>
      <c r="K13" t="s">
        <v>165</v>
      </c>
      <c r="M13">
        <v>11</v>
      </c>
      <c r="N13" t="s">
        <v>199</v>
      </c>
      <c r="P13">
        <v>11</v>
      </c>
      <c r="Q13" t="s">
        <v>225</v>
      </c>
      <c r="R13" t="s">
        <v>97</v>
      </c>
      <c r="T13">
        <v>11</v>
      </c>
      <c r="U13" t="s">
        <v>278</v>
      </c>
      <c r="V13" t="s">
        <v>97</v>
      </c>
      <c r="X13">
        <v>11</v>
      </c>
      <c r="Y13" t="s">
        <v>24</v>
      </c>
      <c r="Z13" t="s">
        <v>97</v>
      </c>
      <c r="AB13">
        <v>11</v>
      </c>
      <c r="AC13" t="s">
        <v>347</v>
      </c>
      <c r="AD13" t="s">
        <v>97</v>
      </c>
      <c r="AF13">
        <v>11</v>
      </c>
      <c r="AG13" t="s">
        <v>393</v>
      </c>
      <c r="AH13" t="s">
        <v>97</v>
      </c>
      <c r="AJ13">
        <v>11</v>
      </c>
      <c r="AK13" t="s">
        <v>464</v>
      </c>
      <c r="AM13">
        <v>11</v>
      </c>
      <c r="AN13" t="s">
        <v>476</v>
      </c>
    </row>
    <row r="14" spans="1:40" x14ac:dyDescent="0.25">
      <c r="A14">
        <v>12</v>
      </c>
      <c r="B14" t="s">
        <v>112</v>
      </c>
      <c r="D14">
        <v>12</v>
      </c>
      <c r="E14" t="s">
        <v>131</v>
      </c>
      <c r="G14">
        <v>12</v>
      </c>
      <c r="H14" t="s">
        <v>16</v>
      </c>
      <c r="J14">
        <v>12</v>
      </c>
      <c r="K14" t="s">
        <v>81</v>
      </c>
      <c r="M14">
        <v>12</v>
      </c>
      <c r="N14" t="s">
        <v>200</v>
      </c>
      <c r="P14">
        <v>12</v>
      </c>
      <c r="Q14" t="s">
        <v>226</v>
      </c>
      <c r="R14" t="s">
        <v>97</v>
      </c>
      <c r="T14">
        <v>12</v>
      </c>
      <c r="U14" t="s">
        <v>279</v>
      </c>
      <c r="V14" t="s">
        <v>97</v>
      </c>
      <c r="X14">
        <v>12</v>
      </c>
      <c r="Y14" t="s">
        <v>25</v>
      </c>
      <c r="Z14" t="s">
        <v>97</v>
      </c>
      <c r="AB14">
        <v>12</v>
      </c>
      <c r="AC14" t="s">
        <v>348</v>
      </c>
      <c r="AD14" t="s">
        <v>97</v>
      </c>
      <c r="AF14">
        <v>12</v>
      </c>
      <c r="AG14" t="s">
        <v>207</v>
      </c>
      <c r="AH14" t="s">
        <v>97</v>
      </c>
      <c r="AJ14">
        <v>12</v>
      </c>
      <c r="AK14" t="s">
        <v>465</v>
      </c>
      <c r="AM14">
        <v>12</v>
      </c>
      <c r="AN14" t="s">
        <v>477</v>
      </c>
    </row>
    <row r="15" spans="1:40" x14ac:dyDescent="0.25">
      <c r="A15">
        <v>13</v>
      </c>
      <c r="B15" t="s">
        <v>113</v>
      </c>
      <c r="D15">
        <v>13</v>
      </c>
      <c r="E15" t="s">
        <v>132</v>
      </c>
      <c r="G15">
        <v>13</v>
      </c>
      <c r="H15" t="s">
        <v>146</v>
      </c>
      <c r="J15">
        <v>13</v>
      </c>
      <c r="K15" t="s">
        <v>166</v>
      </c>
      <c r="M15">
        <v>13</v>
      </c>
      <c r="N15" t="s">
        <v>201</v>
      </c>
      <c r="P15">
        <v>13</v>
      </c>
      <c r="Q15" t="s">
        <v>227</v>
      </c>
      <c r="R15" t="s">
        <v>97</v>
      </c>
      <c r="T15">
        <v>13</v>
      </c>
      <c r="U15" t="s">
        <v>280</v>
      </c>
      <c r="V15" t="s">
        <v>97</v>
      </c>
      <c r="X15">
        <v>13</v>
      </c>
      <c r="Y15" t="s">
        <v>26</v>
      </c>
      <c r="Z15" t="s">
        <v>97</v>
      </c>
      <c r="AB15">
        <v>13</v>
      </c>
      <c r="AC15" t="s">
        <v>349</v>
      </c>
      <c r="AD15" t="s">
        <v>97</v>
      </c>
      <c r="AF15">
        <v>13</v>
      </c>
      <c r="AG15" t="s">
        <v>357</v>
      </c>
      <c r="AH15" t="s">
        <v>97</v>
      </c>
      <c r="AM15">
        <v>13</v>
      </c>
      <c r="AN15" t="s">
        <v>478</v>
      </c>
    </row>
    <row r="16" spans="1:40" x14ac:dyDescent="0.25">
      <c r="A16">
        <v>14</v>
      </c>
      <c r="B16" t="s">
        <v>114</v>
      </c>
      <c r="D16">
        <v>14</v>
      </c>
      <c r="E16" t="s">
        <v>133</v>
      </c>
      <c r="G16">
        <v>14</v>
      </c>
      <c r="H16" t="s">
        <v>147</v>
      </c>
      <c r="J16">
        <v>14</v>
      </c>
      <c r="K16" t="s">
        <v>167</v>
      </c>
      <c r="M16">
        <v>14</v>
      </c>
      <c r="N16" t="s">
        <v>202</v>
      </c>
      <c r="P16">
        <v>14</v>
      </c>
      <c r="Q16" t="s">
        <v>83</v>
      </c>
      <c r="R16" t="s">
        <v>97</v>
      </c>
      <c r="T16">
        <v>14</v>
      </c>
      <c r="U16" t="s">
        <v>281</v>
      </c>
      <c r="V16" t="s">
        <v>97</v>
      </c>
      <c r="X16">
        <v>14</v>
      </c>
      <c r="Y16" t="s">
        <v>27</v>
      </c>
      <c r="Z16" t="s">
        <v>97</v>
      </c>
      <c r="AB16">
        <v>14</v>
      </c>
      <c r="AC16" t="s">
        <v>350</v>
      </c>
      <c r="AD16" t="s">
        <v>97</v>
      </c>
      <c r="AF16">
        <v>14</v>
      </c>
      <c r="AG16" t="s">
        <v>394</v>
      </c>
      <c r="AH16" t="s">
        <v>97</v>
      </c>
      <c r="AM16">
        <v>14</v>
      </c>
      <c r="AN16" t="s">
        <v>479</v>
      </c>
    </row>
    <row r="17" spans="1:40" x14ac:dyDescent="0.25">
      <c r="A17">
        <v>15</v>
      </c>
      <c r="B17" t="s">
        <v>115</v>
      </c>
      <c r="D17">
        <v>15</v>
      </c>
      <c r="E17" t="s">
        <v>134</v>
      </c>
      <c r="G17">
        <v>15</v>
      </c>
      <c r="H17" t="s">
        <v>148</v>
      </c>
      <c r="J17">
        <v>15</v>
      </c>
      <c r="K17" t="s">
        <v>168</v>
      </c>
      <c r="M17">
        <v>15</v>
      </c>
      <c r="N17" t="s">
        <v>32</v>
      </c>
      <c r="P17">
        <v>15</v>
      </c>
      <c r="Q17" t="s">
        <v>84</v>
      </c>
      <c r="R17" t="s">
        <v>97</v>
      </c>
      <c r="T17">
        <v>15</v>
      </c>
      <c r="U17" t="s">
        <v>282</v>
      </c>
      <c r="V17" t="s">
        <v>97</v>
      </c>
      <c r="X17">
        <v>15</v>
      </c>
      <c r="Y17" t="s">
        <v>28</v>
      </c>
      <c r="Z17" t="s">
        <v>97</v>
      </c>
      <c r="AB17">
        <v>15</v>
      </c>
      <c r="AC17" t="s">
        <v>351</v>
      </c>
      <c r="AD17" t="s">
        <v>97</v>
      </c>
      <c r="AF17">
        <v>15</v>
      </c>
      <c r="AG17" t="s">
        <v>395</v>
      </c>
      <c r="AH17" t="s">
        <v>97</v>
      </c>
      <c r="AM17">
        <v>15</v>
      </c>
      <c r="AN17" t="s">
        <v>480</v>
      </c>
    </row>
    <row r="18" spans="1:40" x14ac:dyDescent="0.25">
      <c r="A18">
        <v>16</v>
      </c>
      <c r="B18" t="s">
        <v>116</v>
      </c>
      <c r="D18">
        <v>16</v>
      </c>
      <c r="E18" t="s">
        <v>135</v>
      </c>
      <c r="G18">
        <v>16</v>
      </c>
      <c r="H18" t="s">
        <v>149</v>
      </c>
      <c r="J18">
        <v>16</v>
      </c>
      <c r="K18" t="s">
        <v>169</v>
      </c>
      <c r="M18">
        <v>16</v>
      </c>
      <c r="N18" t="s">
        <v>203</v>
      </c>
      <c r="P18">
        <v>16</v>
      </c>
      <c r="Q18" t="s">
        <v>85</v>
      </c>
      <c r="R18" t="s">
        <v>97</v>
      </c>
      <c r="T18">
        <v>16</v>
      </c>
      <c r="U18" t="s">
        <v>283</v>
      </c>
      <c r="V18" t="s">
        <v>97</v>
      </c>
      <c r="X18">
        <v>16</v>
      </c>
      <c r="Y18" t="s">
        <v>29</v>
      </c>
      <c r="Z18" t="s">
        <v>97</v>
      </c>
      <c r="AB18">
        <v>16</v>
      </c>
      <c r="AC18" t="s">
        <v>352</v>
      </c>
      <c r="AD18" t="s">
        <v>97</v>
      </c>
      <c r="AF18">
        <v>16</v>
      </c>
      <c r="AG18" t="s">
        <v>396</v>
      </c>
      <c r="AH18" t="s">
        <v>97</v>
      </c>
      <c r="AM18">
        <v>16</v>
      </c>
      <c r="AN18" t="s">
        <v>481</v>
      </c>
    </row>
    <row r="19" spans="1:40" x14ac:dyDescent="0.25">
      <c r="A19">
        <v>17</v>
      </c>
      <c r="B19" t="s">
        <v>117</v>
      </c>
      <c r="G19">
        <v>17</v>
      </c>
      <c r="H19" t="s">
        <v>150</v>
      </c>
      <c r="J19">
        <v>17</v>
      </c>
      <c r="K19" t="s">
        <v>170</v>
      </c>
      <c r="M19">
        <v>17</v>
      </c>
      <c r="N19" t="s">
        <v>204</v>
      </c>
      <c r="P19">
        <v>17</v>
      </c>
      <c r="Q19" t="s">
        <v>86</v>
      </c>
      <c r="R19" t="s">
        <v>97</v>
      </c>
      <c r="T19">
        <v>17</v>
      </c>
      <c r="U19" t="s">
        <v>284</v>
      </c>
      <c r="V19" t="s">
        <v>97</v>
      </c>
      <c r="X19">
        <v>17</v>
      </c>
      <c r="Y19" t="s">
        <v>30</v>
      </c>
      <c r="Z19" t="s">
        <v>97</v>
      </c>
      <c r="AB19">
        <v>17</v>
      </c>
      <c r="AC19" t="s">
        <v>353</v>
      </c>
      <c r="AD19" t="s">
        <v>97</v>
      </c>
      <c r="AF19">
        <v>17</v>
      </c>
      <c r="AG19" t="s">
        <v>307</v>
      </c>
      <c r="AH19" t="s">
        <v>97</v>
      </c>
      <c r="AM19">
        <v>17</v>
      </c>
      <c r="AN19" t="s">
        <v>482</v>
      </c>
    </row>
    <row r="20" spans="1:40" x14ac:dyDescent="0.25">
      <c r="A20">
        <v>18</v>
      </c>
      <c r="B20" t="s">
        <v>118</v>
      </c>
      <c r="G20">
        <v>18</v>
      </c>
      <c r="H20" t="s">
        <v>151</v>
      </c>
      <c r="J20">
        <v>18</v>
      </c>
      <c r="K20" t="s">
        <v>171</v>
      </c>
      <c r="M20">
        <v>18</v>
      </c>
      <c r="N20" t="s">
        <v>205</v>
      </c>
      <c r="P20">
        <v>18</v>
      </c>
      <c r="Q20" t="s">
        <v>228</v>
      </c>
      <c r="R20" t="s">
        <v>97</v>
      </c>
      <c r="T20">
        <v>18</v>
      </c>
      <c r="U20" t="s">
        <v>285</v>
      </c>
      <c r="V20" t="s">
        <v>97</v>
      </c>
      <c r="X20">
        <v>18</v>
      </c>
      <c r="Y20" t="s">
        <v>31</v>
      </c>
      <c r="Z20" t="s">
        <v>97</v>
      </c>
      <c r="AB20">
        <v>18</v>
      </c>
      <c r="AC20" t="s">
        <v>354</v>
      </c>
      <c r="AD20" t="s">
        <v>97</v>
      </c>
      <c r="AF20">
        <v>18</v>
      </c>
      <c r="AG20" t="s">
        <v>397</v>
      </c>
      <c r="AH20" t="s">
        <v>97</v>
      </c>
      <c r="AM20">
        <v>18</v>
      </c>
      <c r="AN20" t="s">
        <v>483</v>
      </c>
    </row>
    <row r="21" spans="1:40" x14ac:dyDescent="0.25">
      <c r="A21">
        <v>19</v>
      </c>
      <c r="B21" t="s">
        <v>119</v>
      </c>
      <c r="G21">
        <v>19</v>
      </c>
      <c r="H21" t="s">
        <v>152</v>
      </c>
      <c r="J21">
        <v>19</v>
      </c>
      <c r="K21" t="s">
        <v>172</v>
      </c>
      <c r="M21">
        <v>19</v>
      </c>
      <c r="N21" t="s">
        <v>206</v>
      </c>
      <c r="P21">
        <v>19</v>
      </c>
      <c r="Q21" t="s">
        <v>229</v>
      </c>
      <c r="R21" t="s">
        <v>97</v>
      </c>
      <c r="T21">
        <v>19</v>
      </c>
      <c r="U21" t="s">
        <v>286</v>
      </c>
      <c r="V21" t="s">
        <v>97</v>
      </c>
      <c r="X21">
        <v>19</v>
      </c>
      <c r="Y21" t="s">
        <v>32</v>
      </c>
      <c r="Z21" t="s">
        <v>97</v>
      </c>
      <c r="AB21">
        <v>19</v>
      </c>
      <c r="AC21" t="s">
        <v>355</v>
      </c>
      <c r="AD21" t="s">
        <v>97</v>
      </c>
      <c r="AF21">
        <v>19</v>
      </c>
      <c r="AG21" t="s">
        <v>398</v>
      </c>
      <c r="AH21" t="s">
        <v>97</v>
      </c>
      <c r="AM21">
        <v>19</v>
      </c>
      <c r="AN21" t="s">
        <v>484</v>
      </c>
    </row>
    <row r="22" spans="1:40" x14ac:dyDescent="0.25">
      <c r="G22">
        <v>20</v>
      </c>
      <c r="H22" t="s">
        <v>153</v>
      </c>
      <c r="J22">
        <v>20</v>
      </c>
      <c r="K22" t="s">
        <v>173</v>
      </c>
      <c r="M22">
        <v>20</v>
      </c>
      <c r="N22" t="s">
        <v>207</v>
      </c>
      <c r="P22">
        <v>20</v>
      </c>
      <c r="Q22" t="s">
        <v>230</v>
      </c>
      <c r="R22" t="s">
        <v>97</v>
      </c>
      <c r="T22">
        <v>20</v>
      </c>
      <c r="U22" t="s">
        <v>287</v>
      </c>
      <c r="V22" t="s">
        <v>97</v>
      </c>
      <c r="X22">
        <v>20</v>
      </c>
      <c r="Y22" t="s">
        <v>33</v>
      </c>
      <c r="Z22" t="s">
        <v>97</v>
      </c>
      <c r="AB22">
        <v>20</v>
      </c>
      <c r="AC22" t="s">
        <v>356</v>
      </c>
      <c r="AD22" t="s">
        <v>97</v>
      </c>
      <c r="AF22">
        <v>20</v>
      </c>
      <c r="AG22" t="s">
        <v>399</v>
      </c>
      <c r="AH22" t="s">
        <v>97</v>
      </c>
      <c r="AM22">
        <v>20</v>
      </c>
      <c r="AN22" t="s">
        <v>485</v>
      </c>
    </row>
    <row r="23" spans="1:40" x14ac:dyDescent="0.25">
      <c r="G23">
        <v>21</v>
      </c>
      <c r="H23" t="s">
        <v>154</v>
      </c>
      <c r="J23">
        <v>21</v>
      </c>
      <c r="K23" t="s">
        <v>174</v>
      </c>
      <c r="M23">
        <v>21</v>
      </c>
      <c r="N23" t="s">
        <v>203</v>
      </c>
      <c r="P23">
        <v>21</v>
      </c>
      <c r="Q23" t="s">
        <v>231</v>
      </c>
      <c r="R23" t="s">
        <v>97</v>
      </c>
      <c r="T23">
        <v>21</v>
      </c>
      <c r="U23" t="s">
        <v>288</v>
      </c>
      <c r="V23" t="s">
        <v>97</v>
      </c>
      <c r="X23">
        <v>21</v>
      </c>
      <c r="Y23" t="s">
        <v>34</v>
      </c>
      <c r="Z23" t="s">
        <v>97</v>
      </c>
      <c r="AB23">
        <v>21</v>
      </c>
      <c r="AC23" t="s">
        <v>357</v>
      </c>
      <c r="AD23" t="s">
        <v>97</v>
      </c>
      <c r="AF23">
        <v>21</v>
      </c>
      <c r="AG23" t="s">
        <v>400</v>
      </c>
      <c r="AH23" t="s">
        <v>97</v>
      </c>
      <c r="AM23">
        <v>21</v>
      </c>
      <c r="AN23" t="s">
        <v>486</v>
      </c>
    </row>
    <row r="24" spans="1:40" x14ac:dyDescent="0.25">
      <c r="J24">
        <v>22</v>
      </c>
      <c r="K24" t="s">
        <v>175</v>
      </c>
      <c r="M24">
        <v>22</v>
      </c>
      <c r="N24" t="s">
        <v>208</v>
      </c>
      <c r="P24">
        <v>22</v>
      </c>
      <c r="Q24" t="s">
        <v>232</v>
      </c>
      <c r="R24" t="s">
        <v>97</v>
      </c>
      <c r="T24">
        <v>22</v>
      </c>
      <c r="U24" t="s">
        <v>289</v>
      </c>
      <c r="V24" t="s">
        <v>97</v>
      </c>
      <c r="X24">
        <v>22</v>
      </c>
      <c r="Y24" t="s">
        <v>35</v>
      </c>
      <c r="Z24" t="s">
        <v>97</v>
      </c>
      <c r="AB24">
        <v>22</v>
      </c>
      <c r="AC24" t="s">
        <v>358</v>
      </c>
      <c r="AD24" t="s">
        <v>97</v>
      </c>
      <c r="AF24">
        <v>22</v>
      </c>
      <c r="AG24" t="s">
        <v>401</v>
      </c>
      <c r="AH24" t="s">
        <v>97</v>
      </c>
      <c r="AM24">
        <v>22</v>
      </c>
      <c r="AN24" t="s">
        <v>487</v>
      </c>
    </row>
    <row r="25" spans="1:40" x14ac:dyDescent="0.25">
      <c r="J25">
        <v>23</v>
      </c>
      <c r="K25" t="s">
        <v>80</v>
      </c>
      <c r="M25">
        <v>23</v>
      </c>
      <c r="N25" t="s">
        <v>209</v>
      </c>
      <c r="P25">
        <v>23</v>
      </c>
      <c r="Q25" t="s">
        <v>233</v>
      </c>
      <c r="R25" t="s">
        <v>97</v>
      </c>
      <c r="T25">
        <v>23</v>
      </c>
      <c r="U25" t="s">
        <v>290</v>
      </c>
      <c r="V25" t="s">
        <v>97</v>
      </c>
      <c r="X25">
        <v>23</v>
      </c>
      <c r="Y25" t="s">
        <v>36</v>
      </c>
      <c r="Z25" t="s">
        <v>97</v>
      </c>
      <c r="AB25">
        <v>23</v>
      </c>
      <c r="AC25" t="s">
        <v>359</v>
      </c>
      <c r="AD25" t="s">
        <v>97</v>
      </c>
      <c r="AF25">
        <v>23</v>
      </c>
      <c r="AG25" t="s">
        <v>402</v>
      </c>
      <c r="AH25" t="s">
        <v>97</v>
      </c>
      <c r="AM25">
        <v>23</v>
      </c>
      <c r="AN25" t="s">
        <v>488</v>
      </c>
    </row>
    <row r="26" spans="1:40" x14ac:dyDescent="0.25">
      <c r="J26">
        <v>24</v>
      </c>
      <c r="K26" t="s">
        <v>176</v>
      </c>
      <c r="M26">
        <v>24</v>
      </c>
      <c r="N26" t="s">
        <v>210</v>
      </c>
      <c r="P26">
        <v>24</v>
      </c>
      <c r="Q26" t="s">
        <v>178</v>
      </c>
      <c r="R26" t="s">
        <v>97</v>
      </c>
      <c r="T26">
        <v>24</v>
      </c>
      <c r="U26" t="s">
        <v>291</v>
      </c>
      <c r="V26" t="s">
        <v>97</v>
      </c>
      <c r="X26">
        <v>24</v>
      </c>
      <c r="Y26" t="s">
        <v>37</v>
      </c>
      <c r="Z26" t="s">
        <v>97</v>
      </c>
      <c r="AB26">
        <v>24</v>
      </c>
      <c r="AC26" t="s">
        <v>360</v>
      </c>
      <c r="AD26" t="s">
        <v>97</v>
      </c>
      <c r="AF26">
        <v>24</v>
      </c>
      <c r="AG26" t="s">
        <v>403</v>
      </c>
      <c r="AH26" t="s">
        <v>97</v>
      </c>
      <c r="AM26">
        <v>24</v>
      </c>
      <c r="AN26" t="s">
        <v>489</v>
      </c>
    </row>
    <row r="27" spans="1:40" x14ac:dyDescent="0.25">
      <c r="J27">
        <v>25</v>
      </c>
      <c r="K27" t="s">
        <v>177</v>
      </c>
      <c r="M27">
        <v>25</v>
      </c>
      <c r="N27" t="s">
        <v>211</v>
      </c>
      <c r="P27">
        <v>25</v>
      </c>
      <c r="Q27" t="s">
        <v>234</v>
      </c>
      <c r="R27" t="s">
        <v>97</v>
      </c>
      <c r="T27">
        <v>25</v>
      </c>
      <c r="U27" t="s">
        <v>292</v>
      </c>
      <c r="V27" t="s">
        <v>97</v>
      </c>
      <c r="X27">
        <v>25</v>
      </c>
      <c r="Y27" t="s">
        <v>38</v>
      </c>
      <c r="Z27" t="s">
        <v>97</v>
      </c>
      <c r="AB27">
        <v>25</v>
      </c>
      <c r="AC27" t="s">
        <v>361</v>
      </c>
      <c r="AD27" t="s">
        <v>97</v>
      </c>
      <c r="AF27">
        <v>25</v>
      </c>
      <c r="AG27" t="s">
        <v>404</v>
      </c>
      <c r="AH27" t="s">
        <v>97</v>
      </c>
      <c r="AM27">
        <v>25</v>
      </c>
      <c r="AN27" t="s">
        <v>490</v>
      </c>
    </row>
    <row r="28" spans="1:40" x14ac:dyDescent="0.25">
      <c r="J28">
        <v>26</v>
      </c>
      <c r="K28" t="s">
        <v>178</v>
      </c>
      <c r="M28">
        <v>26</v>
      </c>
      <c r="N28" t="s">
        <v>212</v>
      </c>
      <c r="P28">
        <v>26</v>
      </c>
      <c r="Q28" t="s">
        <v>235</v>
      </c>
      <c r="R28" t="s">
        <v>97</v>
      </c>
      <c r="T28">
        <v>26</v>
      </c>
      <c r="U28" t="s">
        <v>293</v>
      </c>
      <c r="V28" t="s">
        <v>98</v>
      </c>
      <c r="X28">
        <v>26</v>
      </c>
      <c r="Y28" t="s">
        <v>39</v>
      </c>
      <c r="Z28" t="s">
        <v>97</v>
      </c>
      <c r="AB28">
        <v>26</v>
      </c>
      <c r="AC28" t="s">
        <v>362</v>
      </c>
      <c r="AD28" t="s">
        <v>97</v>
      </c>
      <c r="AF28">
        <v>26</v>
      </c>
      <c r="AG28" t="s">
        <v>405</v>
      </c>
      <c r="AH28" t="s">
        <v>97</v>
      </c>
      <c r="AM28">
        <v>26</v>
      </c>
      <c r="AN28" t="s">
        <v>491</v>
      </c>
    </row>
    <row r="29" spans="1:40" x14ac:dyDescent="0.25">
      <c r="J29">
        <v>27</v>
      </c>
      <c r="K29" t="s">
        <v>179</v>
      </c>
      <c r="M29">
        <v>27</v>
      </c>
      <c r="N29" t="s">
        <v>213</v>
      </c>
      <c r="P29">
        <v>27</v>
      </c>
      <c r="Q29" t="s">
        <v>236</v>
      </c>
      <c r="R29" t="s">
        <v>97</v>
      </c>
      <c r="T29">
        <v>27</v>
      </c>
      <c r="U29" t="s">
        <v>294</v>
      </c>
      <c r="V29" t="s">
        <v>98</v>
      </c>
      <c r="X29">
        <v>27</v>
      </c>
      <c r="Y29" t="s">
        <v>40</v>
      </c>
      <c r="Z29" t="s">
        <v>97</v>
      </c>
      <c r="AB29">
        <v>27</v>
      </c>
      <c r="AC29" t="s">
        <v>363</v>
      </c>
      <c r="AD29" t="s">
        <v>97</v>
      </c>
      <c r="AF29">
        <v>27</v>
      </c>
      <c r="AG29" t="s">
        <v>406</v>
      </c>
      <c r="AH29" t="s">
        <v>97</v>
      </c>
      <c r="AM29">
        <v>27</v>
      </c>
      <c r="AN29" t="s">
        <v>492</v>
      </c>
    </row>
    <row r="30" spans="1:40" x14ac:dyDescent="0.25">
      <c r="J30">
        <v>28</v>
      </c>
      <c r="K30" t="s">
        <v>180</v>
      </c>
      <c r="M30">
        <v>28</v>
      </c>
      <c r="N30" t="s">
        <v>214</v>
      </c>
      <c r="P30">
        <v>28</v>
      </c>
      <c r="Q30" t="s">
        <v>237</v>
      </c>
      <c r="R30" t="s">
        <v>97</v>
      </c>
      <c r="T30">
        <v>28</v>
      </c>
      <c r="U30" t="s">
        <v>295</v>
      </c>
      <c r="V30" t="s">
        <v>98</v>
      </c>
      <c r="X30">
        <v>28</v>
      </c>
      <c r="Y30" t="s">
        <v>41</v>
      </c>
      <c r="Z30" t="s">
        <v>97</v>
      </c>
      <c r="AB30">
        <v>28</v>
      </c>
      <c r="AC30" t="s">
        <v>364</v>
      </c>
      <c r="AD30" t="s">
        <v>97</v>
      </c>
      <c r="AF30">
        <v>28</v>
      </c>
      <c r="AG30" t="s">
        <v>407</v>
      </c>
      <c r="AH30" t="s">
        <v>97</v>
      </c>
    </row>
    <row r="31" spans="1:40" x14ac:dyDescent="0.25">
      <c r="J31">
        <v>29</v>
      </c>
      <c r="K31" t="s">
        <v>181</v>
      </c>
      <c r="M31">
        <v>29</v>
      </c>
      <c r="N31" t="s">
        <v>215</v>
      </c>
      <c r="P31">
        <v>29</v>
      </c>
      <c r="Q31" t="s">
        <v>238</v>
      </c>
      <c r="R31" t="s">
        <v>97</v>
      </c>
      <c r="T31">
        <v>29</v>
      </c>
      <c r="U31" t="s">
        <v>296</v>
      </c>
      <c r="V31" t="s">
        <v>98</v>
      </c>
      <c r="X31">
        <v>29</v>
      </c>
      <c r="Y31" t="s">
        <v>42</v>
      </c>
      <c r="Z31" t="s">
        <v>97</v>
      </c>
      <c r="AB31">
        <v>29</v>
      </c>
      <c r="AC31" t="s">
        <v>365</v>
      </c>
      <c r="AD31" t="s">
        <v>97</v>
      </c>
      <c r="AF31">
        <v>29</v>
      </c>
      <c r="AG31" t="s">
        <v>408</v>
      </c>
      <c r="AH31" t="s">
        <v>97</v>
      </c>
    </row>
    <row r="32" spans="1:40" x14ac:dyDescent="0.25">
      <c r="J32">
        <v>30</v>
      </c>
      <c r="K32" t="s">
        <v>182</v>
      </c>
      <c r="P32">
        <v>30</v>
      </c>
      <c r="Q32" t="s">
        <v>239</v>
      </c>
      <c r="R32" t="s">
        <v>97</v>
      </c>
      <c r="T32">
        <v>30</v>
      </c>
      <c r="U32" t="s">
        <v>297</v>
      </c>
      <c r="V32" t="s">
        <v>98</v>
      </c>
      <c r="X32">
        <v>30</v>
      </c>
      <c r="Y32" t="s">
        <v>43</v>
      </c>
      <c r="Z32" t="s">
        <v>97</v>
      </c>
      <c r="AB32">
        <v>30</v>
      </c>
      <c r="AC32" t="s">
        <v>366</v>
      </c>
      <c r="AD32" t="s">
        <v>97</v>
      </c>
      <c r="AF32">
        <v>30</v>
      </c>
      <c r="AG32" t="s">
        <v>409</v>
      </c>
      <c r="AH32" t="s">
        <v>97</v>
      </c>
    </row>
    <row r="33" spans="10:34" x14ac:dyDescent="0.25">
      <c r="J33">
        <v>31</v>
      </c>
      <c r="K33" t="s">
        <v>183</v>
      </c>
      <c r="P33">
        <v>31</v>
      </c>
      <c r="Q33" t="s">
        <v>240</v>
      </c>
      <c r="R33" t="s">
        <v>97</v>
      </c>
      <c r="T33">
        <v>31</v>
      </c>
      <c r="U33" t="s">
        <v>298</v>
      </c>
      <c r="V33" t="s">
        <v>98</v>
      </c>
      <c r="X33">
        <v>31</v>
      </c>
      <c r="Y33" t="s">
        <v>44</v>
      </c>
      <c r="Z33" t="s">
        <v>97</v>
      </c>
      <c r="AB33">
        <v>31</v>
      </c>
      <c r="AC33" t="s">
        <v>367</v>
      </c>
      <c r="AD33" t="s">
        <v>97</v>
      </c>
      <c r="AF33">
        <v>31</v>
      </c>
      <c r="AG33" t="s">
        <v>410</v>
      </c>
      <c r="AH33" t="s">
        <v>97</v>
      </c>
    </row>
    <row r="34" spans="10:34" x14ac:dyDescent="0.25">
      <c r="J34">
        <v>32</v>
      </c>
      <c r="K34" t="s">
        <v>184</v>
      </c>
      <c r="P34">
        <v>32</v>
      </c>
      <c r="Q34" t="s">
        <v>241</v>
      </c>
      <c r="R34" t="s">
        <v>97</v>
      </c>
      <c r="T34">
        <v>32</v>
      </c>
      <c r="U34" t="s">
        <v>299</v>
      </c>
      <c r="V34" t="s">
        <v>98</v>
      </c>
      <c r="X34">
        <v>32</v>
      </c>
      <c r="Y34" t="s">
        <v>45</v>
      </c>
      <c r="Z34" t="s">
        <v>97</v>
      </c>
      <c r="AB34">
        <v>32</v>
      </c>
      <c r="AC34" t="s">
        <v>368</v>
      </c>
      <c r="AD34" t="s">
        <v>97</v>
      </c>
      <c r="AF34">
        <v>32</v>
      </c>
      <c r="AG34" t="s">
        <v>411</v>
      </c>
      <c r="AH34" t="s">
        <v>97</v>
      </c>
    </row>
    <row r="35" spans="10:34" x14ac:dyDescent="0.25">
      <c r="J35">
        <v>33</v>
      </c>
      <c r="K35" t="s">
        <v>185</v>
      </c>
      <c r="P35">
        <v>33</v>
      </c>
      <c r="Q35" t="s">
        <v>242</v>
      </c>
      <c r="R35" t="s">
        <v>97</v>
      </c>
      <c r="T35">
        <v>33</v>
      </c>
      <c r="U35" t="s">
        <v>300</v>
      </c>
      <c r="V35" t="s">
        <v>98</v>
      </c>
      <c r="X35">
        <v>33</v>
      </c>
      <c r="Y35" t="s">
        <v>46</v>
      </c>
      <c r="Z35" t="s">
        <v>97</v>
      </c>
      <c r="AB35">
        <v>33</v>
      </c>
      <c r="AC35" t="s">
        <v>369</v>
      </c>
      <c r="AD35" t="s">
        <v>97</v>
      </c>
      <c r="AF35">
        <v>33</v>
      </c>
      <c r="AG35" t="s">
        <v>412</v>
      </c>
      <c r="AH35" t="s">
        <v>97</v>
      </c>
    </row>
    <row r="36" spans="10:34" x14ac:dyDescent="0.25">
      <c r="J36">
        <v>34</v>
      </c>
      <c r="K36" t="s">
        <v>186</v>
      </c>
      <c r="P36">
        <v>34</v>
      </c>
      <c r="Q36" t="s">
        <v>243</v>
      </c>
      <c r="R36" t="s">
        <v>97</v>
      </c>
      <c r="T36">
        <v>34</v>
      </c>
      <c r="U36" t="s">
        <v>301</v>
      </c>
      <c r="V36" t="s">
        <v>98</v>
      </c>
      <c r="X36">
        <v>34</v>
      </c>
      <c r="Y36" t="s">
        <v>47</v>
      </c>
      <c r="Z36" t="s">
        <v>97</v>
      </c>
      <c r="AB36">
        <v>34</v>
      </c>
      <c r="AC36" t="s">
        <v>370</v>
      </c>
      <c r="AD36" t="s">
        <v>97</v>
      </c>
      <c r="AF36">
        <v>34</v>
      </c>
      <c r="AG36" t="s">
        <v>413</v>
      </c>
      <c r="AH36" t="s">
        <v>97</v>
      </c>
    </row>
    <row r="37" spans="10:34" x14ac:dyDescent="0.25">
      <c r="J37">
        <v>35</v>
      </c>
      <c r="K37" t="s">
        <v>187</v>
      </c>
      <c r="P37">
        <v>35</v>
      </c>
      <c r="Q37" t="s">
        <v>244</v>
      </c>
      <c r="R37" t="s">
        <v>97</v>
      </c>
      <c r="T37">
        <v>35</v>
      </c>
      <c r="U37" t="s">
        <v>302</v>
      </c>
      <c r="V37" t="s">
        <v>98</v>
      </c>
      <c r="X37">
        <v>35</v>
      </c>
      <c r="Y37" t="s">
        <v>48</v>
      </c>
      <c r="Z37" t="s">
        <v>97</v>
      </c>
      <c r="AB37">
        <v>35</v>
      </c>
      <c r="AC37" t="s">
        <v>371</v>
      </c>
      <c r="AD37" t="s">
        <v>97</v>
      </c>
      <c r="AF37">
        <v>35</v>
      </c>
      <c r="AG37" t="s">
        <v>355</v>
      </c>
      <c r="AH37" t="s">
        <v>97</v>
      </c>
    </row>
    <row r="38" spans="10:34" x14ac:dyDescent="0.25">
      <c r="J38">
        <v>36</v>
      </c>
      <c r="K38" t="s">
        <v>188</v>
      </c>
      <c r="P38">
        <v>36</v>
      </c>
      <c r="Q38" t="s">
        <v>245</v>
      </c>
      <c r="R38" t="s">
        <v>97</v>
      </c>
      <c r="T38">
        <v>36</v>
      </c>
      <c r="U38" t="s">
        <v>303</v>
      </c>
      <c r="V38" t="s">
        <v>98</v>
      </c>
      <c r="X38">
        <v>36</v>
      </c>
      <c r="Y38" t="s">
        <v>49</v>
      </c>
      <c r="Z38" t="s">
        <v>97</v>
      </c>
      <c r="AB38">
        <v>36</v>
      </c>
      <c r="AC38" t="s">
        <v>372</v>
      </c>
      <c r="AD38" t="s">
        <v>97</v>
      </c>
      <c r="AF38">
        <v>36</v>
      </c>
      <c r="AG38" t="s">
        <v>414</v>
      </c>
      <c r="AH38" t="s">
        <v>97</v>
      </c>
    </row>
    <row r="39" spans="10:34" x14ac:dyDescent="0.25">
      <c r="P39">
        <v>37</v>
      </c>
      <c r="Q39" t="s">
        <v>246</v>
      </c>
      <c r="R39" t="s">
        <v>97</v>
      </c>
      <c r="T39">
        <v>37</v>
      </c>
      <c r="U39" t="s">
        <v>304</v>
      </c>
      <c r="V39" t="s">
        <v>98</v>
      </c>
      <c r="X39">
        <v>37</v>
      </c>
      <c r="Y39" t="s">
        <v>50</v>
      </c>
      <c r="Z39" t="s">
        <v>98</v>
      </c>
      <c r="AB39">
        <v>37</v>
      </c>
      <c r="AC39" t="s">
        <v>373</v>
      </c>
      <c r="AD39" t="s">
        <v>97</v>
      </c>
      <c r="AF39">
        <v>37</v>
      </c>
      <c r="AG39" t="s">
        <v>415</v>
      </c>
      <c r="AH39" t="s">
        <v>97</v>
      </c>
    </row>
    <row r="40" spans="10:34" x14ac:dyDescent="0.25">
      <c r="P40">
        <v>38</v>
      </c>
      <c r="Q40" t="s">
        <v>247</v>
      </c>
      <c r="R40" t="s">
        <v>97</v>
      </c>
      <c r="T40">
        <v>38</v>
      </c>
      <c r="U40" t="s">
        <v>305</v>
      </c>
      <c r="V40" t="s">
        <v>98</v>
      </c>
      <c r="X40">
        <v>38</v>
      </c>
      <c r="Y40" t="s">
        <v>51</v>
      </c>
      <c r="Z40" t="s">
        <v>98</v>
      </c>
      <c r="AB40">
        <v>38</v>
      </c>
      <c r="AC40" t="s">
        <v>374</v>
      </c>
      <c r="AD40" t="s">
        <v>97</v>
      </c>
      <c r="AF40">
        <v>38</v>
      </c>
      <c r="AG40" t="s">
        <v>416</v>
      </c>
      <c r="AH40" t="s">
        <v>97</v>
      </c>
    </row>
    <row r="41" spans="10:34" x14ac:dyDescent="0.25">
      <c r="P41">
        <v>39</v>
      </c>
      <c r="Q41" t="s">
        <v>80</v>
      </c>
      <c r="R41" t="s">
        <v>97</v>
      </c>
      <c r="T41">
        <v>39</v>
      </c>
      <c r="U41" t="s">
        <v>306</v>
      </c>
      <c r="V41" t="s">
        <v>98</v>
      </c>
      <c r="X41">
        <v>39</v>
      </c>
      <c r="Y41" t="s">
        <v>52</v>
      </c>
      <c r="Z41" t="s">
        <v>98</v>
      </c>
      <c r="AB41">
        <v>39</v>
      </c>
      <c r="AC41" t="s">
        <v>375</v>
      </c>
      <c r="AD41" t="s">
        <v>97</v>
      </c>
      <c r="AF41">
        <v>39</v>
      </c>
      <c r="AG41" t="s">
        <v>417</v>
      </c>
      <c r="AH41" t="s">
        <v>97</v>
      </c>
    </row>
    <row r="42" spans="10:34" x14ac:dyDescent="0.25">
      <c r="P42">
        <v>40</v>
      </c>
      <c r="Q42" t="s">
        <v>248</v>
      </c>
      <c r="R42" t="s">
        <v>97</v>
      </c>
      <c r="T42">
        <v>40</v>
      </c>
      <c r="U42" t="s">
        <v>307</v>
      </c>
      <c r="V42" t="s">
        <v>98</v>
      </c>
      <c r="X42">
        <v>40</v>
      </c>
      <c r="Y42" t="s">
        <v>53</v>
      </c>
      <c r="Z42" t="s">
        <v>98</v>
      </c>
      <c r="AB42">
        <v>40</v>
      </c>
      <c r="AC42" t="s">
        <v>229</v>
      </c>
      <c r="AD42" t="s">
        <v>97</v>
      </c>
      <c r="AF42">
        <v>40</v>
      </c>
      <c r="AG42" t="s">
        <v>418</v>
      </c>
      <c r="AH42" t="s">
        <v>97</v>
      </c>
    </row>
    <row r="43" spans="10:34" x14ac:dyDescent="0.25">
      <c r="P43">
        <v>41</v>
      </c>
      <c r="Q43" t="s">
        <v>249</v>
      </c>
      <c r="R43" t="s">
        <v>97</v>
      </c>
      <c r="T43">
        <v>41</v>
      </c>
      <c r="U43" t="s">
        <v>308</v>
      </c>
      <c r="V43" t="s">
        <v>98</v>
      </c>
      <c r="X43">
        <v>41</v>
      </c>
      <c r="Y43" t="s">
        <v>54</v>
      </c>
      <c r="Z43" t="s">
        <v>98</v>
      </c>
      <c r="AB43">
        <v>41</v>
      </c>
      <c r="AC43" t="s">
        <v>376</v>
      </c>
      <c r="AD43" t="s">
        <v>97</v>
      </c>
      <c r="AF43">
        <v>41</v>
      </c>
      <c r="AG43" t="s">
        <v>419</v>
      </c>
      <c r="AH43" t="s">
        <v>98</v>
      </c>
    </row>
    <row r="44" spans="10:34" x14ac:dyDescent="0.25">
      <c r="P44">
        <v>42</v>
      </c>
      <c r="Q44" t="s">
        <v>87</v>
      </c>
      <c r="R44" t="s">
        <v>98</v>
      </c>
      <c r="T44">
        <v>42</v>
      </c>
      <c r="U44" t="s">
        <v>309</v>
      </c>
      <c r="V44" t="s">
        <v>98</v>
      </c>
      <c r="X44">
        <v>42</v>
      </c>
      <c r="Y44" t="s">
        <v>55</v>
      </c>
      <c r="Z44" t="s">
        <v>98</v>
      </c>
      <c r="AB44">
        <v>42</v>
      </c>
      <c r="AC44" t="s">
        <v>377</v>
      </c>
      <c r="AD44" t="s">
        <v>97</v>
      </c>
      <c r="AF44">
        <v>42</v>
      </c>
      <c r="AG44" t="s">
        <v>420</v>
      </c>
      <c r="AH44" t="s">
        <v>98</v>
      </c>
    </row>
    <row r="45" spans="10:34" x14ac:dyDescent="0.25">
      <c r="P45">
        <v>43</v>
      </c>
      <c r="Q45" t="s">
        <v>250</v>
      </c>
      <c r="R45" t="s">
        <v>98</v>
      </c>
      <c r="T45">
        <v>43</v>
      </c>
      <c r="U45" t="s">
        <v>310</v>
      </c>
      <c r="V45" t="s">
        <v>98</v>
      </c>
      <c r="X45">
        <v>43</v>
      </c>
      <c r="Y45" t="s">
        <v>56</v>
      </c>
      <c r="Z45" t="s">
        <v>98</v>
      </c>
      <c r="AB45">
        <v>43</v>
      </c>
      <c r="AC45" t="s">
        <v>378</v>
      </c>
      <c r="AD45" t="s">
        <v>97</v>
      </c>
      <c r="AF45">
        <v>43</v>
      </c>
      <c r="AG45" t="s">
        <v>421</v>
      </c>
      <c r="AH45" t="s">
        <v>98</v>
      </c>
    </row>
    <row r="46" spans="10:34" x14ac:dyDescent="0.25">
      <c r="P46">
        <v>44</v>
      </c>
      <c r="Q46" t="s">
        <v>88</v>
      </c>
      <c r="R46" t="s">
        <v>98</v>
      </c>
      <c r="T46">
        <v>44</v>
      </c>
      <c r="U46" t="s">
        <v>311</v>
      </c>
      <c r="V46" t="s">
        <v>98</v>
      </c>
      <c r="X46">
        <v>44</v>
      </c>
      <c r="Y46" t="s">
        <v>57</v>
      </c>
      <c r="Z46" t="s">
        <v>98</v>
      </c>
      <c r="AB46">
        <v>44</v>
      </c>
      <c r="AC46" t="s">
        <v>379</v>
      </c>
      <c r="AD46" t="s">
        <v>97</v>
      </c>
      <c r="AF46">
        <v>44</v>
      </c>
      <c r="AG46" t="s">
        <v>422</v>
      </c>
      <c r="AH46" t="s">
        <v>98</v>
      </c>
    </row>
    <row r="47" spans="10:34" x14ac:dyDescent="0.25">
      <c r="P47">
        <v>45</v>
      </c>
      <c r="Q47" t="s">
        <v>89</v>
      </c>
      <c r="R47" t="s">
        <v>98</v>
      </c>
      <c r="T47">
        <v>45</v>
      </c>
      <c r="U47" t="s">
        <v>312</v>
      </c>
      <c r="V47" t="s">
        <v>98</v>
      </c>
      <c r="X47">
        <v>45</v>
      </c>
      <c r="Y47" t="s">
        <v>58</v>
      </c>
      <c r="Z47" t="s">
        <v>98</v>
      </c>
      <c r="AB47">
        <v>45</v>
      </c>
      <c r="AC47" t="s">
        <v>380</v>
      </c>
      <c r="AD47" t="s">
        <v>97</v>
      </c>
      <c r="AF47">
        <v>45</v>
      </c>
      <c r="AG47" t="s">
        <v>423</v>
      </c>
      <c r="AH47" t="s">
        <v>98</v>
      </c>
    </row>
    <row r="48" spans="10:34" x14ac:dyDescent="0.25">
      <c r="P48">
        <v>46</v>
      </c>
      <c r="Q48" t="s">
        <v>91</v>
      </c>
      <c r="R48" t="s">
        <v>98</v>
      </c>
      <c r="T48">
        <v>46</v>
      </c>
      <c r="U48" t="s">
        <v>313</v>
      </c>
      <c r="V48" t="s">
        <v>98</v>
      </c>
      <c r="X48">
        <v>46</v>
      </c>
      <c r="Y48" t="s">
        <v>59</v>
      </c>
      <c r="Z48" t="s">
        <v>98</v>
      </c>
      <c r="AB48">
        <v>46</v>
      </c>
      <c r="AC48" t="s">
        <v>381</v>
      </c>
      <c r="AD48" t="s">
        <v>97</v>
      </c>
      <c r="AF48">
        <v>46</v>
      </c>
      <c r="AG48" t="s">
        <v>424</v>
      </c>
      <c r="AH48" t="s">
        <v>98</v>
      </c>
    </row>
    <row r="49" spans="16:34" x14ac:dyDescent="0.25">
      <c r="P49">
        <v>47</v>
      </c>
      <c r="Q49" t="s">
        <v>90</v>
      </c>
      <c r="R49" t="s">
        <v>98</v>
      </c>
      <c r="T49">
        <v>47</v>
      </c>
      <c r="U49" t="s">
        <v>314</v>
      </c>
      <c r="V49" t="s">
        <v>98</v>
      </c>
      <c r="X49">
        <v>47</v>
      </c>
      <c r="Y49" t="s">
        <v>60</v>
      </c>
      <c r="Z49" t="s">
        <v>98</v>
      </c>
      <c r="AB49">
        <v>47</v>
      </c>
      <c r="AC49" t="s">
        <v>382</v>
      </c>
      <c r="AD49" t="s">
        <v>97</v>
      </c>
      <c r="AF49">
        <v>47</v>
      </c>
      <c r="AG49" t="s">
        <v>425</v>
      </c>
      <c r="AH49" t="s">
        <v>98</v>
      </c>
    </row>
    <row r="50" spans="16:34" x14ac:dyDescent="0.25">
      <c r="P50">
        <v>48</v>
      </c>
      <c r="Q50" t="s">
        <v>92</v>
      </c>
      <c r="R50" t="s">
        <v>98</v>
      </c>
      <c r="T50">
        <v>48</v>
      </c>
      <c r="U50" t="s">
        <v>315</v>
      </c>
      <c r="V50" t="s">
        <v>98</v>
      </c>
      <c r="X50">
        <v>48</v>
      </c>
      <c r="Y50" t="s">
        <v>61</v>
      </c>
      <c r="Z50" t="s">
        <v>98</v>
      </c>
      <c r="AB50">
        <v>48</v>
      </c>
      <c r="AC50" t="s">
        <v>383</v>
      </c>
      <c r="AD50" t="s">
        <v>97</v>
      </c>
      <c r="AF50">
        <v>48</v>
      </c>
      <c r="AG50" t="s">
        <v>426</v>
      </c>
      <c r="AH50" t="s">
        <v>98</v>
      </c>
    </row>
    <row r="51" spans="16:34" x14ac:dyDescent="0.25">
      <c r="P51">
        <v>49</v>
      </c>
      <c r="Q51" t="s">
        <v>93</v>
      </c>
      <c r="R51" t="s">
        <v>98</v>
      </c>
      <c r="T51">
        <v>49</v>
      </c>
      <c r="U51" t="s">
        <v>316</v>
      </c>
      <c r="V51" t="s">
        <v>98</v>
      </c>
      <c r="X51">
        <v>49</v>
      </c>
      <c r="Y51" t="s">
        <v>62</v>
      </c>
      <c r="Z51" t="s">
        <v>98</v>
      </c>
      <c r="AB51">
        <v>49</v>
      </c>
      <c r="AC51" t="s">
        <v>383</v>
      </c>
      <c r="AF51">
        <v>49</v>
      </c>
      <c r="AG51" t="s">
        <v>427</v>
      </c>
      <c r="AH51" t="s">
        <v>98</v>
      </c>
    </row>
    <row r="52" spans="16:34" x14ac:dyDescent="0.25">
      <c r="P52">
        <v>50</v>
      </c>
      <c r="Q52" t="s">
        <v>94</v>
      </c>
      <c r="R52" t="s">
        <v>98</v>
      </c>
      <c r="T52">
        <v>50</v>
      </c>
      <c r="U52" t="s">
        <v>317</v>
      </c>
      <c r="V52" t="s">
        <v>98</v>
      </c>
      <c r="X52">
        <v>50</v>
      </c>
      <c r="Y52" t="s">
        <v>63</v>
      </c>
      <c r="Z52" t="s">
        <v>98</v>
      </c>
      <c r="AB52">
        <v>50</v>
      </c>
      <c r="AC52" t="s">
        <v>383</v>
      </c>
      <c r="AF52">
        <v>50</v>
      </c>
      <c r="AG52" t="s">
        <v>428</v>
      </c>
      <c r="AH52" t="s">
        <v>98</v>
      </c>
    </row>
    <row r="53" spans="16:34" x14ac:dyDescent="0.25">
      <c r="P53">
        <v>51</v>
      </c>
      <c r="Q53" t="s">
        <v>95</v>
      </c>
      <c r="R53" t="s">
        <v>98</v>
      </c>
      <c r="T53">
        <v>51</v>
      </c>
      <c r="U53" t="s">
        <v>318</v>
      </c>
      <c r="V53" t="s">
        <v>98</v>
      </c>
      <c r="X53">
        <v>51</v>
      </c>
      <c r="Y53" t="s">
        <v>64</v>
      </c>
      <c r="Z53" t="s">
        <v>98</v>
      </c>
      <c r="AB53">
        <v>51</v>
      </c>
      <c r="AC53" t="s">
        <v>493</v>
      </c>
      <c r="AF53">
        <v>51</v>
      </c>
      <c r="AG53" t="s">
        <v>429</v>
      </c>
      <c r="AH53" t="s">
        <v>98</v>
      </c>
    </row>
    <row r="54" spans="16:34" x14ac:dyDescent="0.25">
      <c r="P54">
        <v>52</v>
      </c>
      <c r="Q54" t="s">
        <v>251</v>
      </c>
      <c r="R54" t="s">
        <v>98</v>
      </c>
      <c r="T54">
        <v>52</v>
      </c>
      <c r="U54" t="s">
        <v>207</v>
      </c>
      <c r="V54" t="s">
        <v>98</v>
      </c>
      <c r="X54">
        <v>52</v>
      </c>
      <c r="Y54" t="s">
        <v>65</v>
      </c>
      <c r="Z54" t="s">
        <v>98</v>
      </c>
      <c r="AB54">
        <v>52</v>
      </c>
      <c r="AC54" t="s">
        <v>494</v>
      </c>
      <c r="AD54" t="s">
        <v>98</v>
      </c>
      <c r="AF54">
        <v>52</v>
      </c>
      <c r="AG54" t="s">
        <v>430</v>
      </c>
      <c r="AH54" t="s">
        <v>98</v>
      </c>
    </row>
    <row r="55" spans="16:34" x14ac:dyDescent="0.25">
      <c r="P55">
        <v>53</v>
      </c>
      <c r="Q55" t="s">
        <v>252</v>
      </c>
      <c r="R55" t="s">
        <v>98</v>
      </c>
      <c r="T55">
        <v>53</v>
      </c>
      <c r="U55" t="s">
        <v>319</v>
      </c>
      <c r="V55" t="s">
        <v>98</v>
      </c>
      <c r="X55">
        <v>53</v>
      </c>
      <c r="Y55" t="s">
        <v>66</v>
      </c>
      <c r="Z55" t="s">
        <v>98</v>
      </c>
      <c r="AB55">
        <v>53</v>
      </c>
      <c r="AC55" t="s">
        <v>81</v>
      </c>
      <c r="AD55" t="s">
        <v>98</v>
      </c>
      <c r="AF55">
        <v>53</v>
      </c>
      <c r="AG55" t="s">
        <v>207</v>
      </c>
      <c r="AH55" t="s">
        <v>98</v>
      </c>
    </row>
    <row r="56" spans="16:34" x14ac:dyDescent="0.25">
      <c r="P56">
        <v>54</v>
      </c>
      <c r="Q56" t="s">
        <v>253</v>
      </c>
      <c r="R56" t="s">
        <v>98</v>
      </c>
      <c r="T56">
        <v>54</v>
      </c>
      <c r="U56" t="s">
        <v>320</v>
      </c>
      <c r="V56" t="s">
        <v>98</v>
      </c>
      <c r="X56">
        <v>54</v>
      </c>
      <c r="Y56" t="s">
        <v>67</v>
      </c>
      <c r="Z56" t="s">
        <v>98</v>
      </c>
      <c r="AB56">
        <v>54</v>
      </c>
      <c r="AC56" t="s">
        <v>495</v>
      </c>
      <c r="AD56" t="s">
        <v>98</v>
      </c>
      <c r="AF56">
        <v>54</v>
      </c>
      <c r="AG56" t="s">
        <v>431</v>
      </c>
      <c r="AH56" t="s">
        <v>98</v>
      </c>
    </row>
    <row r="57" spans="16:34" x14ac:dyDescent="0.25">
      <c r="P57">
        <v>55</v>
      </c>
      <c r="Q57" t="s">
        <v>254</v>
      </c>
      <c r="R57" t="s">
        <v>98</v>
      </c>
      <c r="T57">
        <v>55</v>
      </c>
      <c r="U57" t="s">
        <v>321</v>
      </c>
      <c r="V57" t="s">
        <v>98</v>
      </c>
      <c r="X57">
        <v>55</v>
      </c>
      <c r="Y57" t="s">
        <v>68</v>
      </c>
      <c r="Z57" t="s">
        <v>98</v>
      </c>
      <c r="AB57">
        <v>55</v>
      </c>
      <c r="AC57" t="s">
        <v>496</v>
      </c>
      <c r="AD57" t="s">
        <v>98</v>
      </c>
      <c r="AF57">
        <v>55</v>
      </c>
      <c r="AG57" t="s">
        <v>432</v>
      </c>
      <c r="AH57" t="s">
        <v>98</v>
      </c>
    </row>
    <row r="58" spans="16:34" x14ac:dyDescent="0.25">
      <c r="P58">
        <v>56</v>
      </c>
      <c r="Q58" t="s">
        <v>255</v>
      </c>
      <c r="R58" t="s">
        <v>98</v>
      </c>
      <c r="T58">
        <v>56</v>
      </c>
      <c r="U58" t="s">
        <v>322</v>
      </c>
      <c r="V58" t="s">
        <v>98</v>
      </c>
      <c r="X58">
        <v>56</v>
      </c>
      <c r="Y58" t="s">
        <v>69</v>
      </c>
      <c r="Z58" t="s">
        <v>98</v>
      </c>
      <c r="AB58">
        <v>56</v>
      </c>
      <c r="AC58" t="s">
        <v>497</v>
      </c>
      <c r="AD58" t="s">
        <v>98</v>
      </c>
      <c r="AF58">
        <v>56</v>
      </c>
      <c r="AG58" t="s">
        <v>261</v>
      </c>
      <c r="AH58" t="s">
        <v>98</v>
      </c>
    </row>
    <row r="59" spans="16:34" x14ac:dyDescent="0.25">
      <c r="P59">
        <v>57</v>
      </c>
      <c r="Q59" t="s">
        <v>256</v>
      </c>
      <c r="R59" t="s">
        <v>98</v>
      </c>
      <c r="T59">
        <v>57</v>
      </c>
      <c r="U59" t="s">
        <v>323</v>
      </c>
      <c r="V59" t="s">
        <v>98</v>
      </c>
      <c r="X59">
        <v>57</v>
      </c>
      <c r="Y59" t="s">
        <v>70</v>
      </c>
      <c r="Z59" t="s">
        <v>98</v>
      </c>
      <c r="AB59">
        <v>57</v>
      </c>
      <c r="AC59" t="s">
        <v>498</v>
      </c>
      <c r="AD59" t="s">
        <v>98</v>
      </c>
      <c r="AF59">
        <v>57</v>
      </c>
      <c r="AG59" t="s">
        <v>433</v>
      </c>
      <c r="AH59" t="s">
        <v>98</v>
      </c>
    </row>
    <row r="60" spans="16:34" x14ac:dyDescent="0.25">
      <c r="P60">
        <v>58</v>
      </c>
      <c r="Q60" t="s">
        <v>257</v>
      </c>
      <c r="R60" t="s">
        <v>98</v>
      </c>
      <c r="T60">
        <v>58</v>
      </c>
      <c r="U60" t="s">
        <v>324</v>
      </c>
      <c r="V60" t="s">
        <v>98</v>
      </c>
      <c r="X60">
        <v>58</v>
      </c>
      <c r="Y60" t="s">
        <v>71</v>
      </c>
      <c r="Z60" t="s">
        <v>98</v>
      </c>
      <c r="AB60">
        <v>58</v>
      </c>
      <c r="AC60" t="s">
        <v>499</v>
      </c>
      <c r="AD60" t="s">
        <v>98</v>
      </c>
      <c r="AF60">
        <v>58</v>
      </c>
      <c r="AG60" t="s">
        <v>434</v>
      </c>
      <c r="AH60" t="s">
        <v>98</v>
      </c>
    </row>
    <row r="61" spans="16:34" x14ac:dyDescent="0.25">
      <c r="P61">
        <v>59</v>
      </c>
      <c r="Q61" t="s">
        <v>258</v>
      </c>
      <c r="R61" t="s">
        <v>98</v>
      </c>
      <c r="T61">
        <v>59</v>
      </c>
      <c r="U61" t="s">
        <v>325</v>
      </c>
      <c r="V61" t="s">
        <v>98</v>
      </c>
      <c r="X61">
        <v>59</v>
      </c>
      <c r="Y61" t="s">
        <v>72</v>
      </c>
      <c r="Z61" t="s">
        <v>98</v>
      </c>
      <c r="AB61">
        <v>59</v>
      </c>
      <c r="AC61" t="s">
        <v>500</v>
      </c>
      <c r="AD61" t="s">
        <v>98</v>
      </c>
      <c r="AF61">
        <v>59</v>
      </c>
      <c r="AG61" t="s">
        <v>435</v>
      </c>
      <c r="AH61" t="s">
        <v>98</v>
      </c>
    </row>
    <row r="62" spans="16:34" x14ac:dyDescent="0.25">
      <c r="P62">
        <v>60</v>
      </c>
      <c r="Q62" t="s">
        <v>259</v>
      </c>
      <c r="R62" t="s">
        <v>98</v>
      </c>
      <c r="T62">
        <v>60</v>
      </c>
      <c r="U62" t="s">
        <v>326</v>
      </c>
      <c r="V62" t="s">
        <v>98</v>
      </c>
      <c r="X62">
        <v>60</v>
      </c>
      <c r="Y62" t="s">
        <v>43</v>
      </c>
      <c r="Z62" t="s">
        <v>98</v>
      </c>
      <c r="AB62">
        <v>60</v>
      </c>
      <c r="AC62" t="s">
        <v>383</v>
      </c>
      <c r="AD62" t="s">
        <v>98</v>
      </c>
      <c r="AF62">
        <v>60</v>
      </c>
      <c r="AG62" t="s">
        <v>436</v>
      </c>
      <c r="AH62" t="s">
        <v>98</v>
      </c>
    </row>
    <row r="63" spans="16:34" x14ac:dyDescent="0.25">
      <c r="P63">
        <v>61</v>
      </c>
      <c r="Q63" t="s">
        <v>260</v>
      </c>
      <c r="R63" t="s">
        <v>98</v>
      </c>
      <c r="T63">
        <v>61</v>
      </c>
      <c r="U63" t="s">
        <v>327</v>
      </c>
      <c r="V63" t="s">
        <v>98</v>
      </c>
      <c r="X63">
        <v>61</v>
      </c>
      <c r="Y63" t="s">
        <v>73</v>
      </c>
      <c r="Z63" t="s">
        <v>98</v>
      </c>
      <c r="AB63">
        <v>61</v>
      </c>
      <c r="AC63" t="s">
        <v>383</v>
      </c>
      <c r="AD63" t="s">
        <v>98</v>
      </c>
      <c r="AF63">
        <v>61</v>
      </c>
      <c r="AG63" t="s">
        <v>437</v>
      </c>
      <c r="AH63" t="s">
        <v>98</v>
      </c>
    </row>
    <row r="64" spans="16:34" x14ac:dyDescent="0.25">
      <c r="P64">
        <v>62</v>
      </c>
      <c r="Q64" t="s">
        <v>261</v>
      </c>
      <c r="R64" t="s">
        <v>98</v>
      </c>
      <c r="T64">
        <v>62</v>
      </c>
      <c r="U64" t="s">
        <v>284</v>
      </c>
      <c r="V64" t="s">
        <v>98</v>
      </c>
      <c r="X64">
        <v>62</v>
      </c>
      <c r="Y64" t="s">
        <v>74</v>
      </c>
      <c r="Z64" t="s">
        <v>98</v>
      </c>
      <c r="AB64">
        <v>62</v>
      </c>
      <c r="AC64" t="s">
        <v>383</v>
      </c>
      <c r="AD64" t="s">
        <v>98</v>
      </c>
      <c r="AF64">
        <v>62</v>
      </c>
      <c r="AG64" t="s">
        <v>438</v>
      </c>
      <c r="AH64" t="s">
        <v>98</v>
      </c>
    </row>
    <row r="65" spans="16:34" x14ac:dyDescent="0.25">
      <c r="P65">
        <v>63</v>
      </c>
      <c r="Q65" t="s">
        <v>262</v>
      </c>
      <c r="R65" t="s">
        <v>98</v>
      </c>
      <c r="T65">
        <v>63</v>
      </c>
      <c r="U65" t="s">
        <v>328</v>
      </c>
      <c r="V65" t="s">
        <v>98</v>
      </c>
      <c r="X65">
        <v>63</v>
      </c>
      <c r="Y65" t="s">
        <v>75</v>
      </c>
      <c r="Z65" t="s">
        <v>98</v>
      </c>
      <c r="AB65">
        <v>63</v>
      </c>
      <c r="AC65" t="s">
        <v>501</v>
      </c>
      <c r="AD65" t="s">
        <v>98</v>
      </c>
      <c r="AF65">
        <v>63</v>
      </c>
      <c r="AG65" t="s">
        <v>439</v>
      </c>
      <c r="AH65" t="s">
        <v>98</v>
      </c>
    </row>
    <row r="66" spans="16:34" x14ac:dyDescent="0.25">
      <c r="P66">
        <v>64</v>
      </c>
      <c r="Q66" t="s">
        <v>263</v>
      </c>
      <c r="R66" t="s">
        <v>98</v>
      </c>
      <c r="T66">
        <v>64</v>
      </c>
      <c r="U66" t="s">
        <v>329</v>
      </c>
      <c r="V66" t="s">
        <v>98</v>
      </c>
      <c r="X66">
        <v>64</v>
      </c>
      <c r="Y66" t="s">
        <v>76</v>
      </c>
      <c r="Z66" t="s">
        <v>98</v>
      </c>
      <c r="AB66">
        <v>64</v>
      </c>
      <c r="AC66" t="s">
        <v>502</v>
      </c>
      <c r="AD66" t="s">
        <v>98</v>
      </c>
      <c r="AF66">
        <v>64</v>
      </c>
      <c r="AG66" t="s">
        <v>440</v>
      </c>
      <c r="AH66" t="s">
        <v>98</v>
      </c>
    </row>
    <row r="67" spans="16:34" x14ac:dyDescent="0.25">
      <c r="P67">
        <v>65</v>
      </c>
      <c r="Q67" t="s">
        <v>264</v>
      </c>
      <c r="R67" t="s">
        <v>98</v>
      </c>
      <c r="T67">
        <v>65</v>
      </c>
      <c r="U67" t="s">
        <v>330</v>
      </c>
      <c r="V67" t="s">
        <v>98</v>
      </c>
      <c r="X67">
        <v>65</v>
      </c>
      <c r="Y67" t="s">
        <v>77</v>
      </c>
      <c r="Z67" t="s">
        <v>98</v>
      </c>
      <c r="AB67">
        <v>65</v>
      </c>
      <c r="AC67" t="s">
        <v>503</v>
      </c>
      <c r="AD67" t="s">
        <v>98</v>
      </c>
      <c r="AF67">
        <v>65</v>
      </c>
      <c r="AG67" t="s">
        <v>441</v>
      </c>
      <c r="AH67" t="s">
        <v>98</v>
      </c>
    </row>
    <row r="68" spans="16:34" x14ac:dyDescent="0.25">
      <c r="P68">
        <v>66</v>
      </c>
      <c r="Q68" t="s">
        <v>101</v>
      </c>
      <c r="R68" t="s">
        <v>98</v>
      </c>
      <c r="T68">
        <v>66</v>
      </c>
      <c r="U68" t="s">
        <v>331</v>
      </c>
      <c r="V68" t="s">
        <v>98</v>
      </c>
      <c r="X68">
        <v>66</v>
      </c>
      <c r="Y68" t="s">
        <v>78</v>
      </c>
      <c r="Z68" t="s">
        <v>98</v>
      </c>
      <c r="AB68">
        <v>66</v>
      </c>
      <c r="AC68" t="s">
        <v>504</v>
      </c>
      <c r="AD68" t="s">
        <v>98</v>
      </c>
      <c r="AF68">
        <v>66</v>
      </c>
      <c r="AG68" t="s">
        <v>442</v>
      </c>
      <c r="AH68" t="s">
        <v>98</v>
      </c>
    </row>
    <row r="69" spans="16:34" x14ac:dyDescent="0.25">
      <c r="P69">
        <v>67</v>
      </c>
      <c r="Q69" t="s">
        <v>265</v>
      </c>
      <c r="R69" t="s">
        <v>98</v>
      </c>
      <c r="T69">
        <v>67</v>
      </c>
      <c r="U69" t="s">
        <v>332</v>
      </c>
      <c r="V69" t="s">
        <v>98</v>
      </c>
      <c r="X69">
        <v>67</v>
      </c>
      <c r="Y69" t="s">
        <v>79</v>
      </c>
      <c r="Z69" t="s">
        <v>98</v>
      </c>
      <c r="AB69">
        <v>67</v>
      </c>
      <c r="AC69" t="s">
        <v>505</v>
      </c>
      <c r="AD69" t="s">
        <v>98</v>
      </c>
      <c r="AF69">
        <v>67</v>
      </c>
      <c r="AG69" t="s">
        <v>443</v>
      </c>
      <c r="AH69" t="s">
        <v>98</v>
      </c>
    </row>
    <row r="70" spans="16:34" x14ac:dyDescent="0.25">
      <c r="P70">
        <v>68</v>
      </c>
      <c r="Q70" t="s">
        <v>266</v>
      </c>
      <c r="R70" t="s">
        <v>98</v>
      </c>
      <c r="T70">
        <v>68</v>
      </c>
      <c r="U70" t="s">
        <v>333</v>
      </c>
      <c r="V70" t="s">
        <v>98</v>
      </c>
      <c r="X70">
        <v>68</v>
      </c>
      <c r="Y70" t="s">
        <v>80</v>
      </c>
      <c r="Z70" t="s">
        <v>98</v>
      </c>
      <c r="AB70">
        <v>68</v>
      </c>
      <c r="AC70" t="s">
        <v>506</v>
      </c>
      <c r="AD70" t="s">
        <v>98</v>
      </c>
      <c r="AF70">
        <v>68</v>
      </c>
      <c r="AG70" t="s">
        <v>444</v>
      </c>
      <c r="AH70" t="s">
        <v>98</v>
      </c>
    </row>
    <row r="71" spans="16:34" x14ac:dyDescent="0.25">
      <c r="P71">
        <v>69</v>
      </c>
      <c r="Q71" t="s">
        <v>267</v>
      </c>
      <c r="R71" t="s">
        <v>98</v>
      </c>
      <c r="T71">
        <v>69</v>
      </c>
      <c r="U71" t="s">
        <v>334</v>
      </c>
      <c r="V71" t="s">
        <v>98</v>
      </c>
      <c r="X71">
        <v>69</v>
      </c>
      <c r="Y71" t="s">
        <v>81</v>
      </c>
      <c r="Z71" t="s">
        <v>98</v>
      </c>
      <c r="AB71">
        <v>69</v>
      </c>
      <c r="AC71" t="s">
        <v>507</v>
      </c>
      <c r="AD71" t="s">
        <v>98</v>
      </c>
      <c r="AF71">
        <v>69</v>
      </c>
      <c r="AG71" t="s">
        <v>318</v>
      </c>
      <c r="AH71" t="s">
        <v>98</v>
      </c>
    </row>
    <row r="72" spans="16:34" x14ac:dyDescent="0.25">
      <c r="P72">
        <v>70</v>
      </c>
      <c r="Q72" t="s">
        <v>268</v>
      </c>
      <c r="R72" t="s">
        <v>98</v>
      </c>
      <c r="T72">
        <v>70</v>
      </c>
      <c r="U72" t="s">
        <v>335</v>
      </c>
      <c r="V72" t="s">
        <v>98</v>
      </c>
      <c r="X72">
        <v>70</v>
      </c>
      <c r="Y72" t="s">
        <v>82</v>
      </c>
      <c r="Z72" t="s">
        <v>98</v>
      </c>
      <c r="AB72">
        <v>70</v>
      </c>
      <c r="AC72" t="s">
        <v>508</v>
      </c>
      <c r="AD72" t="s">
        <v>98</v>
      </c>
      <c r="AF72">
        <v>70</v>
      </c>
      <c r="AG72" t="s">
        <v>445</v>
      </c>
      <c r="AH72" t="s">
        <v>98</v>
      </c>
    </row>
    <row r="73" spans="16:34" x14ac:dyDescent="0.25">
      <c r="P73">
        <v>71</v>
      </c>
      <c r="Q73" t="s">
        <v>88</v>
      </c>
      <c r="R73" t="s">
        <v>98</v>
      </c>
      <c r="T73">
        <v>71</v>
      </c>
      <c r="U73" t="s">
        <v>99</v>
      </c>
      <c r="V73" t="s">
        <v>98</v>
      </c>
      <c r="AB73">
        <v>71</v>
      </c>
      <c r="AC73" t="s">
        <v>509</v>
      </c>
      <c r="AD73" t="s">
        <v>98</v>
      </c>
      <c r="AF73">
        <v>71</v>
      </c>
      <c r="AG73" t="s">
        <v>446</v>
      </c>
      <c r="AH73" t="s">
        <v>98</v>
      </c>
    </row>
    <row r="74" spans="16:34" x14ac:dyDescent="0.25">
      <c r="T74">
        <v>72</v>
      </c>
      <c r="U74" t="s">
        <v>100</v>
      </c>
      <c r="V74" t="s">
        <v>98</v>
      </c>
      <c r="AB74">
        <v>72</v>
      </c>
      <c r="AC74" t="s">
        <v>383</v>
      </c>
      <c r="AD74" t="s">
        <v>98</v>
      </c>
      <c r="AF74">
        <v>72</v>
      </c>
      <c r="AG74" t="s">
        <v>380</v>
      </c>
      <c r="AH74" t="s">
        <v>98</v>
      </c>
    </row>
    <row r="75" spans="16:34" x14ac:dyDescent="0.25">
      <c r="T75">
        <v>73</v>
      </c>
      <c r="U75" t="s">
        <v>101</v>
      </c>
      <c r="V75" t="s">
        <v>98</v>
      </c>
      <c r="AB75">
        <v>73</v>
      </c>
      <c r="AC75" t="s">
        <v>510</v>
      </c>
      <c r="AD75" t="s">
        <v>98</v>
      </c>
      <c r="AF75">
        <v>73</v>
      </c>
      <c r="AG75" t="s">
        <v>447</v>
      </c>
      <c r="AH75" t="s">
        <v>98</v>
      </c>
    </row>
    <row r="76" spans="16:34" x14ac:dyDescent="0.25">
      <c r="T76">
        <v>74</v>
      </c>
      <c r="U76" t="s">
        <v>336</v>
      </c>
      <c r="V76" t="s">
        <v>98</v>
      </c>
      <c r="AB76">
        <v>74</v>
      </c>
      <c r="AC76" t="s">
        <v>229</v>
      </c>
      <c r="AD76" t="s">
        <v>98</v>
      </c>
      <c r="AF76">
        <v>74</v>
      </c>
      <c r="AG76" t="s">
        <v>448</v>
      </c>
      <c r="AH76" t="s">
        <v>98</v>
      </c>
    </row>
    <row r="77" spans="16:34" x14ac:dyDescent="0.25">
      <c r="T77">
        <v>75</v>
      </c>
      <c r="U77" t="s">
        <v>102</v>
      </c>
      <c r="V77" t="s">
        <v>98</v>
      </c>
      <c r="AB77">
        <v>75</v>
      </c>
      <c r="AC77" t="s">
        <v>511</v>
      </c>
      <c r="AD77" t="s">
        <v>98</v>
      </c>
      <c r="AF77">
        <v>75</v>
      </c>
      <c r="AG77" t="s">
        <v>449</v>
      </c>
      <c r="AH77" t="s">
        <v>98</v>
      </c>
    </row>
    <row r="78" spans="16:34" x14ac:dyDescent="0.25">
      <c r="AB78">
        <v>76</v>
      </c>
      <c r="AC78" t="s">
        <v>512</v>
      </c>
      <c r="AD78" t="s">
        <v>98</v>
      </c>
      <c r="AF78">
        <v>76</v>
      </c>
      <c r="AG78" t="s">
        <v>450</v>
      </c>
      <c r="AH78" t="s">
        <v>98</v>
      </c>
    </row>
    <row r="79" spans="16:34" x14ac:dyDescent="0.25">
      <c r="AB79">
        <v>77</v>
      </c>
      <c r="AC79" t="s">
        <v>342</v>
      </c>
      <c r="AD79" t="s">
        <v>98</v>
      </c>
      <c r="AF79">
        <v>77</v>
      </c>
      <c r="AG79" t="s">
        <v>451</v>
      </c>
      <c r="AH79" t="s">
        <v>98</v>
      </c>
    </row>
    <row r="80" spans="16:34" x14ac:dyDescent="0.25">
      <c r="AB80">
        <v>78</v>
      </c>
      <c r="AC80" t="s">
        <v>361</v>
      </c>
      <c r="AD80" t="s">
        <v>98</v>
      </c>
      <c r="AF80">
        <v>78</v>
      </c>
      <c r="AG80" t="s">
        <v>452</v>
      </c>
      <c r="AH80" t="s">
        <v>98</v>
      </c>
    </row>
    <row r="81" spans="28:34" x14ac:dyDescent="0.25">
      <c r="AB81">
        <v>79</v>
      </c>
      <c r="AC81" t="s">
        <v>38</v>
      </c>
      <c r="AD81" t="s">
        <v>98</v>
      </c>
      <c r="AF81">
        <v>79</v>
      </c>
      <c r="AG81" t="s">
        <v>453</v>
      </c>
      <c r="AH81" t="s">
        <v>98</v>
      </c>
    </row>
    <row r="82" spans="28:34" x14ac:dyDescent="0.25">
      <c r="AB82">
        <v>80</v>
      </c>
      <c r="AC82" t="s">
        <v>513</v>
      </c>
      <c r="AD82" t="s">
        <v>98</v>
      </c>
      <c r="AF82">
        <v>80</v>
      </c>
      <c r="AG82" t="s">
        <v>454</v>
      </c>
      <c r="AH82" t="s">
        <v>98</v>
      </c>
    </row>
    <row r="83" spans="28:34" x14ac:dyDescent="0.25">
      <c r="AB83">
        <v>81</v>
      </c>
      <c r="AC83" t="s">
        <v>514</v>
      </c>
      <c r="AD83" t="s">
        <v>98</v>
      </c>
    </row>
    <row r="84" spans="28:34" x14ac:dyDescent="0.25">
      <c r="AB84">
        <v>82</v>
      </c>
      <c r="AC84" t="s">
        <v>383</v>
      </c>
      <c r="AD84" t="s">
        <v>98</v>
      </c>
    </row>
    <row r="85" spans="28:34" x14ac:dyDescent="0.25">
      <c r="AB85">
        <v>83</v>
      </c>
      <c r="AC85" t="s">
        <v>383</v>
      </c>
      <c r="AD85" t="s">
        <v>98</v>
      </c>
    </row>
    <row r="86" spans="28:34" x14ac:dyDescent="0.25">
      <c r="AB86">
        <v>84</v>
      </c>
      <c r="AC86" t="s">
        <v>515</v>
      </c>
      <c r="AD86" t="s">
        <v>98</v>
      </c>
    </row>
    <row r="87" spans="28:34" x14ac:dyDescent="0.25">
      <c r="AB87">
        <v>85</v>
      </c>
      <c r="AC87" t="s">
        <v>516</v>
      </c>
      <c r="AD87" t="s">
        <v>98</v>
      </c>
    </row>
    <row r="88" spans="28:34" x14ac:dyDescent="0.25">
      <c r="AB88">
        <v>86</v>
      </c>
      <c r="AC88" t="s">
        <v>517</v>
      </c>
      <c r="AD88" t="s">
        <v>98</v>
      </c>
    </row>
    <row r="89" spans="28:34" x14ac:dyDescent="0.25">
      <c r="AB89">
        <v>87</v>
      </c>
      <c r="AC89" t="s">
        <v>518</v>
      </c>
      <c r="AD89" t="s">
        <v>98</v>
      </c>
    </row>
    <row r="90" spans="28:34" x14ac:dyDescent="0.25">
      <c r="AB90">
        <v>88</v>
      </c>
      <c r="AC90" t="s">
        <v>509</v>
      </c>
      <c r="AD90" t="s">
        <v>98</v>
      </c>
    </row>
    <row r="91" spans="28:34" x14ac:dyDescent="0.25">
      <c r="AB91">
        <v>89</v>
      </c>
      <c r="AC91" t="s">
        <v>519</v>
      </c>
      <c r="AD91" t="s">
        <v>98</v>
      </c>
    </row>
    <row r="92" spans="28:34" x14ac:dyDescent="0.25">
      <c r="AB92">
        <v>90</v>
      </c>
      <c r="AC92" t="s">
        <v>520</v>
      </c>
      <c r="AD92" t="s">
        <v>98</v>
      </c>
    </row>
    <row r="93" spans="28:34" x14ac:dyDescent="0.25">
      <c r="AB93">
        <v>91</v>
      </c>
      <c r="AC93" t="s">
        <v>521</v>
      </c>
      <c r="AD93" t="s">
        <v>98</v>
      </c>
    </row>
    <row r="94" spans="28:34" x14ac:dyDescent="0.25">
      <c r="AB94">
        <v>92</v>
      </c>
      <c r="AC94" t="s">
        <v>522</v>
      </c>
      <c r="AD94" t="s">
        <v>98</v>
      </c>
    </row>
    <row r="95" spans="28:34" x14ac:dyDescent="0.25">
      <c r="AB95">
        <v>93</v>
      </c>
      <c r="AC95" t="s">
        <v>523</v>
      </c>
      <c r="AD95" t="s">
        <v>98</v>
      </c>
    </row>
    <row r="96" spans="28:34" x14ac:dyDescent="0.25">
      <c r="AB96">
        <v>94</v>
      </c>
      <c r="AC96" t="s">
        <v>524</v>
      </c>
      <c r="AD96" t="s">
        <v>98</v>
      </c>
    </row>
    <row r="97" spans="28:30" x14ac:dyDescent="0.25">
      <c r="AB97">
        <v>95</v>
      </c>
      <c r="AC97" t="s">
        <v>43</v>
      </c>
      <c r="AD97" t="s">
        <v>98</v>
      </c>
    </row>
    <row r="98" spans="28:30" x14ac:dyDescent="0.25">
      <c r="AB98">
        <v>96</v>
      </c>
      <c r="AC98" t="s">
        <v>525</v>
      </c>
      <c r="AD98" t="s">
        <v>98</v>
      </c>
    </row>
    <row r="99" spans="28:30" x14ac:dyDescent="0.25">
      <c r="AB99">
        <v>97</v>
      </c>
      <c r="AC99" t="s">
        <v>526</v>
      </c>
      <c r="AD99" t="s">
        <v>98</v>
      </c>
    </row>
    <row r="100" spans="28:30" x14ac:dyDescent="0.25">
      <c r="AB100">
        <v>98</v>
      </c>
      <c r="AC100" t="s">
        <v>68</v>
      </c>
      <c r="AD100" t="s">
        <v>98</v>
      </c>
    </row>
    <row r="101" spans="28:30" x14ac:dyDescent="0.25">
      <c r="AB101">
        <v>99</v>
      </c>
      <c r="AC101" t="s">
        <v>527</v>
      </c>
      <c r="AD101" t="s">
        <v>98</v>
      </c>
    </row>
    <row r="102" spans="28:30" x14ac:dyDescent="0.25">
      <c r="AB102">
        <v>100</v>
      </c>
      <c r="AC102" t="s">
        <v>528</v>
      </c>
      <c r="AD102" t="s">
        <v>98</v>
      </c>
    </row>
    <row r="103" spans="28:30" x14ac:dyDescent="0.25">
      <c r="AB103">
        <v>101</v>
      </c>
      <c r="AC103" t="s">
        <v>529</v>
      </c>
      <c r="AD103" t="s">
        <v>98</v>
      </c>
    </row>
    <row r="104" spans="28:30" x14ac:dyDescent="0.25">
      <c r="AB104">
        <v>102</v>
      </c>
      <c r="AC104" t="s">
        <v>530</v>
      </c>
      <c r="AD104" t="s">
        <v>98</v>
      </c>
    </row>
    <row r="105" spans="28:30" x14ac:dyDescent="0.25">
      <c r="AB105">
        <v>103</v>
      </c>
      <c r="AC105" t="s">
        <v>531</v>
      </c>
      <c r="AD105" t="s">
        <v>98</v>
      </c>
    </row>
    <row r="106" spans="28:30" x14ac:dyDescent="0.25">
      <c r="AB106">
        <v>104</v>
      </c>
      <c r="AC106" t="s">
        <v>532</v>
      </c>
      <c r="AD106" t="s">
        <v>98</v>
      </c>
    </row>
    <row r="107" spans="28:30" x14ac:dyDescent="0.25">
      <c r="AB107">
        <v>105</v>
      </c>
      <c r="AC107" t="s">
        <v>533</v>
      </c>
      <c r="AD107" t="s">
        <v>98</v>
      </c>
    </row>
    <row r="108" spans="28:30" x14ac:dyDescent="0.25">
      <c r="AB108">
        <v>106</v>
      </c>
      <c r="AC108" t="s">
        <v>534</v>
      </c>
      <c r="AD108" t="s">
        <v>98</v>
      </c>
    </row>
    <row r="109" spans="28:30" x14ac:dyDescent="0.25">
      <c r="AB109">
        <v>107</v>
      </c>
      <c r="AC109" t="s">
        <v>232</v>
      </c>
      <c r="AD109" t="s">
        <v>98</v>
      </c>
    </row>
    <row r="110" spans="28:30" x14ac:dyDescent="0.25">
      <c r="AC110" t="s">
        <v>383</v>
      </c>
      <c r="AD110" t="s">
        <v>98</v>
      </c>
    </row>
  </sheetData>
  <mergeCells count="12">
    <mergeCell ref="P1:R1"/>
    <mergeCell ref="A1:B1"/>
    <mergeCell ref="D1:E1"/>
    <mergeCell ref="G1:H1"/>
    <mergeCell ref="J1:K1"/>
    <mergeCell ref="M1:N1"/>
    <mergeCell ref="AJ1:AK1"/>
    <mergeCell ref="AM1:AN1"/>
    <mergeCell ref="T1:V1"/>
    <mergeCell ref="X1:Z1"/>
    <mergeCell ref="AB1:AD1"/>
    <mergeCell ref="AF1:A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5"/>
  <sheetViews>
    <sheetView tabSelected="1" zoomScaleNormal="100" workbookViewId="0">
      <selection activeCell="G20" sqref="G20"/>
    </sheetView>
  </sheetViews>
  <sheetFormatPr defaultRowHeight="15" x14ac:dyDescent="0.25"/>
  <cols>
    <col min="1" max="1" width="5.140625" customWidth="1"/>
    <col min="2" max="2" width="20.28515625" bestFit="1" customWidth="1"/>
    <col min="3" max="23" width="5" customWidth="1"/>
    <col min="24" max="24" width="5.7109375" customWidth="1"/>
    <col min="25" max="25" width="5" customWidth="1"/>
    <col min="26" max="26" width="6.140625" customWidth="1"/>
    <col min="27" max="27" width="5" customWidth="1"/>
  </cols>
  <sheetData>
    <row r="1" spans="1:31" ht="18.75" x14ac:dyDescent="0.3">
      <c r="A1" s="21" t="s">
        <v>545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</row>
    <row r="2" spans="1:31" ht="15.75" x14ac:dyDescent="0.25">
      <c r="A2" s="22" t="s">
        <v>546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1:31" ht="15.75" x14ac:dyDescent="0.25">
      <c r="A3" s="22" t="s">
        <v>547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1:31" ht="15.75" x14ac:dyDescent="0.25">
      <c r="A4" s="22" t="s">
        <v>573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6" spans="1:31" s="2" customFormat="1" ht="18.75" customHeight="1" x14ac:dyDescent="0.25">
      <c r="A6" s="17" t="s">
        <v>548</v>
      </c>
      <c r="B6" s="17" t="s">
        <v>549</v>
      </c>
      <c r="C6" s="11" t="s">
        <v>550</v>
      </c>
      <c r="D6" s="12"/>
      <c r="E6" s="13"/>
      <c r="F6" s="11" t="s">
        <v>551</v>
      </c>
      <c r="G6" s="12"/>
      <c r="H6" s="13"/>
      <c r="I6" s="11" t="s">
        <v>552</v>
      </c>
      <c r="J6" s="12"/>
      <c r="K6" s="13"/>
      <c r="L6" s="11" t="s">
        <v>553</v>
      </c>
      <c r="M6" s="12"/>
      <c r="N6" s="13"/>
      <c r="O6" s="11" t="s">
        <v>554</v>
      </c>
      <c r="P6" s="12"/>
      <c r="Q6" s="13"/>
      <c r="R6" s="11" t="s">
        <v>555</v>
      </c>
      <c r="S6" s="12"/>
      <c r="T6" s="13"/>
      <c r="U6" s="11" t="s">
        <v>556</v>
      </c>
      <c r="V6" s="12"/>
      <c r="W6" s="13"/>
      <c r="X6" s="17" t="s">
        <v>557</v>
      </c>
      <c r="Y6" s="14" t="s">
        <v>564</v>
      </c>
      <c r="Z6" s="15" t="s">
        <v>565</v>
      </c>
      <c r="AA6" s="17" t="s">
        <v>572</v>
      </c>
      <c r="AB6" s="14" t="s">
        <v>568</v>
      </c>
      <c r="AC6" s="14" t="s">
        <v>570</v>
      </c>
      <c r="AD6" s="17" t="s">
        <v>569</v>
      </c>
      <c r="AE6" s="17" t="s">
        <v>571</v>
      </c>
    </row>
    <row r="7" spans="1:31" s="2" customFormat="1" x14ac:dyDescent="0.25">
      <c r="A7" s="18"/>
      <c r="B7" s="18"/>
      <c r="C7" s="5" t="s">
        <v>567</v>
      </c>
      <c r="D7" s="15" t="s">
        <v>566</v>
      </c>
      <c r="E7" s="15" t="s">
        <v>563</v>
      </c>
      <c r="F7" s="5" t="s">
        <v>567</v>
      </c>
      <c r="G7" s="15" t="s">
        <v>566</v>
      </c>
      <c r="H7" s="15" t="s">
        <v>563</v>
      </c>
      <c r="I7" s="5" t="s">
        <v>567</v>
      </c>
      <c r="J7" s="15" t="s">
        <v>566</v>
      </c>
      <c r="K7" s="15" t="s">
        <v>563</v>
      </c>
      <c r="L7" s="5" t="s">
        <v>567</v>
      </c>
      <c r="M7" s="15" t="s">
        <v>566</v>
      </c>
      <c r="N7" s="15" t="s">
        <v>563</v>
      </c>
      <c r="O7" s="5" t="s">
        <v>567</v>
      </c>
      <c r="P7" s="15" t="s">
        <v>566</v>
      </c>
      <c r="Q7" s="15" t="s">
        <v>563</v>
      </c>
      <c r="R7" s="5" t="s">
        <v>567</v>
      </c>
      <c r="S7" s="15" t="s">
        <v>566</v>
      </c>
      <c r="T7" s="15" t="s">
        <v>563</v>
      </c>
      <c r="U7" s="5" t="s">
        <v>567</v>
      </c>
      <c r="V7" s="15" t="s">
        <v>566</v>
      </c>
      <c r="W7" s="15" t="s">
        <v>563</v>
      </c>
      <c r="X7" s="19"/>
      <c r="Y7" s="14"/>
      <c r="Z7" s="20"/>
      <c r="AA7" s="18"/>
      <c r="AB7" s="14"/>
      <c r="AC7" s="14"/>
      <c r="AD7" s="18"/>
      <c r="AE7" s="18"/>
    </row>
    <row r="8" spans="1:31" s="2" customFormat="1" x14ac:dyDescent="0.25">
      <c r="A8" s="19"/>
      <c r="B8" s="19"/>
      <c r="C8" s="2">
        <v>50</v>
      </c>
      <c r="D8" s="16"/>
      <c r="E8" s="16"/>
      <c r="F8" s="2">
        <v>50</v>
      </c>
      <c r="G8" s="16"/>
      <c r="H8" s="16"/>
      <c r="I8" s="2">
        <v>50</v>
      </c>
      <c r="J8" s="16"/>
      <c r="K8" s="16"/>
      <c r="L8" s="2">
        <v>50</v>
      </c>
      <c r="M8" s="16"/>
      <c r="N8" s="16"/>
      <c r="O8" s="2">
        <v>50</v>
      </c>
      <c r="P8" s="16"/>
      <c r="Q8" s="16"/>
      <c r="R8" s="2">
        <v>25</v>
      </c>
      <c r="S8" s="16"/>
      <c r="T8" s="16"/>
      <c r="U8" s="2">
        <v>25</v>
      </c>
      <c r="V8" s="16"/>
      <c r="W8" s="16"/>
      <c r="X8" s="5">
        <f>C8+F8+I8+L8+O8+R8+U8</f>
        <v>300</v>
      </c>
      <c r="Y8" s="14"/>
      <c r="Z8" s="16"/>
      <c r="AA8" s="19"/>
      <c r="AB8" s="14"/>
      <c r="AC8" s="14"/>
      <c r="AD8" s="19"/>
      <c r="AE8" s="19"/>
    </row>
    <row r="9" spans="1:31" s="2" customFormat="1" ht="8.25" customHeight="1" x14ac:dyDescent="0.25">
      <c r="A9" s="7"/>
      <c r="B9" s="7"/>
      <c r="D9" s="8"/>
      <c r="E9" s="8"/>
      <c r="G9" s="8"/>
      <c r="H9" s="8"/>
      <c r="J9" s="8"/>
      <c r="K9" s="8"/>
      <c r="M9" s="8"/>
      <c r="N9" s="8"/>
      <c r="P9" s="8"/>
      <c r="Q9" s="8"/>
      <c r="S9" s="8"/>
      <c r="T9" s="8"/>
      <c r="V9" s="8"/>
      <c r="W9" s="8"/>
      <c r="X9" s="5"/>
      <c r="Y9" s="9"/>
      <c r="Z9" s="8"/>
      <c r="AA9" s="7"/>
      <c r="AB9" s="9"/>
      <c r="AC9" s="9"/>
      <c r="AD9" s="7"/>
      <c r="AE9" s="7"/>
    </row>
    <row r="10" spans="1:31" x14ac:dyDescent="0.25">
      <c r="A10" s="3">
        <v>1</v>
      </c>
      <c r="B10" s="3" t="str">
        <f>VLOOKUP($A10,two,2,0)</f>
        <v>Reshma Khatun</v>
      </c>
      <c r="C10" s="3">
        <v>48</v>
      </c>
      <c r="D10" s="3" t="str">
        <f>VLOOKUP(C10,gr50.0,2,1)</f>
        <v>A+</v>
      </c>
      <c r="E10" s="3">
        <f>VLOOKUP(D10,gp,2,0)</f>
        <v>4</v>
      </c>
      <c r="F10" s="3">
        <v>39</v>
      </c>
      <c r="G10" s="3" t="str">
        <f>VLOOKUP(F10,gr50.0,2,1)</f>
        <v>B+</v>
      </c>
      <c r="H10" s="3">
        <f>VLOOKUP(G10,gp,2,0)</f>
        <v>3.2</v>
      </c>
      <c r="I10" s="3">
        <v>30</v>
      </c>
      <c r="J10" s="3" t="str">
        <f>VLOOKUP(I10,gr50.0,2,1)</f>
        <v>B</v>
      </c>
      <c r="K10" s="3">
        <f>VLOOKUP(J10,gp,2,0)</f>
        <v>2.8</v>
      </c>
      <c r="L10" s="3">
        <v>45</v>
      </c>
      <c r="M10" s="3" t="str">
        <f>VLOOKUP(L10,gr50.0,2,1)</f>
        <v>A+</v>
      </c>
      <c r="N10" s="3">
        <f>VLOOKUP(M10,gp,2,0)</f>
        <v>4</v>
      </c>
      <c r="O10" s="3">
        <v>40</v>
      </c>
      <c r="P10" s="3" t="str">
        <f>VLOOKUP(O10,gr50.0,2,1)</f>
        <v>A</v>
      </c>
      <c r="Q10" s="3">
        <f>VLOOKUP(P10,gp,2,0)</f>
        <v>3.6</v>
      </c>
      <c r="R10" s="3">
        <v>23</v>
      </c>
      <c r="S10" s="3" t="str">
        <f>VLOOKUP(R10,gr25.0,2,1)</f>
        <v>A+</v>
      </c>
      <c r="T10" s="3">
        <f>VLOOKUP(S10,gp,2,0)</f>
        <v>4</v>
      </c>
      <c r="U10" s="3">
        <v>11</v>
      </c>
      <c r="V10" s="3" t="str">
        <f>VLOOKUP(U10,gr25.0,2,1)</f>
        <v>C</v>
      </c>
      <c r="W10" s="3">
        <f>VLOOKUP(V10,gp,2,0)</f>
        <v>2</v>
      </c>
      <c r="X10" s="5">
        <f>C10+F10+I10+L10+O10+R10+U10</f>
        <v>236</v>
      </c>
      <c r="Y10" s="3">
        <f>ROUND(AVERAGE(E10,H10,K10,N10,Q10,T10,W10),2)</f>
        <v>3.37</v>
      </c>
      <c r="Z10" s="3" t="str">
        <f>IF(AND(E10&gt;=1.6,H10&gt;=1.6,K10&gt;=1.6,N10&gt;=1.6,Q10&gt;=1.6,T10&gt;=1.6,W10&gt;=1.6),"Good",IF(OR(E10=0,H10=0,K10=0,N10=0,Q10=0,T10=0,W10=0),"ABS","Poor"))</f>
        <v>Good</v>
      </c>
      <c r="AA10" s="3">
        <f>IF(Z10="ABS",0,IF(AB10&gt;0,AD10,MAX(goodrank)+AE10))</f>
        <v>1</v>
      </c>
      <c r="AB10" s="3">
        <f>IF(Z10="Good",Y10,0)</f>
        <v>3.37</v>
      </c>
      <c r="AC10" s="3">
        <f>IF(Z10="Poor",Y10,0)</f>
        <v>0</v>
      </c>
      <c r="AD10" s="6">
        <f>IF(AB10=0,0,SUMPRODUCT((AB10&lt;=Good)/COUNTIF(Good,Good)))</f>
        <v>1</v>
      </c>
      <c r="AE10" s="6">
        <f>IF(AC10=0,0,SUMPRODUCT((AC10&lt;=Poor)/COUNTIF(Poor,Poor)))</f>
        <v>0</v>
      </c>
    </row>
    <row r="11" spans="1:31" x14ac:dyDescent="0.25">
      <c r="A11" s="3">
        <v>10</v>
      </c>
      <c r="B11" s="3" t="str">
        <f>VLOOKUP($A11,two,2,0)</f>
        <v>Siya Khatun</v>
      </c>
      <c r="C11" s="3">
        <v>42</v>
      </c>
      <c r="D11" s="3" t="str">
        <f>VLOOKUP(C11,gr50.0,2,1)</f>
        <v>A</v>
      </c>
      <c r="E11" s="3">
        <f>VLOOKUP(D11,gp,2,0)</f>
        <v>3.6</v>
      </c>
      <c r="F11" s="3">
        <v>43</v>
      </c>
      <c r="G11" s="3" t="str">
        <f>VLOOKUP(F11,gr50.0,2,1)</f>
        <v>A</v>
      </c>
      <c r="H11" s="3">
        <f>VLOOKUP(G11,gp,2,0)</f>
        <v>3.6</v>
      </c>
      <c r="I11" s="3">
        <v>46</v>
      </c>
      <c r="J11" s="3" t="str">
        <f>VLOOKUP(I11,gr50.0,2,1)</f>
        <v>A+</v>
      </c>
      <c r="K11" s="3">
        <f>VLOOKUP(J11,gp,2,0)</f>
        <v>4</v>
      </c>
      <c r="L11" s="3">
        <v>44</v>
      </c>
      <c r="M11" s="3" t="str">
        <f>VLOOKUP(L11,gr50.0,2,1)</f>
        <v>A</v>
      </c>
      <c r="N11" s="3">
        <f>VLOOKUP(M11,gp,2,0)</f>
        <v>3.6</v>
      </c>
      <c r="O11" s="3">
        <v>29</v>
      </c>
      <c r="P11" s="3" t="str">
        <f>VLOOKUP(O11,gr50.0,2,1)</f>
        <v>C+</v>
      </c>
      <c r="Q11" s="3">
        <f>VLOOKUP(P11,gp,2,0)</f>
        <v>2.4</v>
      </c>
      <c r="R11" s="3">
        <v>24</v>
      </c>
      <c r="S11" s="3" t="str">
        <f>VLOOKUP(R11,gr25.0,2,1)</f>
        <v>A+</v>
      </c>
      <c r="T11" s="3">
        <f>VLOOKUP(S11,gp,2,0)</f>
        <v>4</v>
      </c>
      <c r="U11" s="3">
        <v>13</v>
      </c>
      <c r="V11" s="3" t="str">
        <f>VLOOKUP(U11,gr25.0,2,1)</f>
        <v>C+</v>
      </c>
      <c r="W11" s="3">
        <f>VLOOKUP(V11,gp,2,0)</f>
        <v>2.4</v>
      </c>
      <c r="X11" s="5">
        <f>C11+F11+I11+L11+O11+R11+U11</f>
        <v>241</v>
      </c>
      <c r="Y11" s="3">
        <f>ROUND(AVERAGE(E11,H11,K11,N11,Q11,T11,W11),2)</f>
        <v>3.37</v>
      </c>
      <c r="Z11" s="3" t="str">
        <f>IF(AND(E11&gt;=1.6,H11&gt;=1.6,K11&gt;=1.6,N11&gt;=1.6,Q11&gt;=1.6,T11&gt;=1.6,W11&gt;=1.6),"Good",IF(OR(E11=0,H11=0,K11=0,N11=0,Q11=0,T11=0,W11=0),"ABS","Poor"))</f>
        <v>Good</v>
      </c>
      <c r="AA11" s="3">
        <f>IF(Z11="ABS",0,IF(AB11&gt;0,AD11,MAX(goodrank)+AE11))</f>
        <v>1</v>
      </c>
      <c r="AB11" s="3">
        <f>IF(Z11="Good",Y11,0)</f>
        <v>3.37</v>
      </c>
      <c r="AC11" s="3">
        <f>IF(Z11="Poor",Y11,0)</f>
        <v>0</v>
      </c>
      <c r="AD11" s="6">
        <f>IF(AB11=0,0,SUMPRODUCT((AB11&lt;=Good)/COUNTIF(Good,Good)))</f>
        <v>1</v>
      </c>
      <c r="AE11" s="6">
        <f>IF(AC11=0,0,SUMPRODUCT((AC11&lt;=Poor)/COUNTIF(Poor,Poor)))</f>
        <v>0</v>
      </c>
    </row>
    <row r="12" spans="1:31" x14ac:dyDescent="0.25">
      <c r="A12" s="3">
        <v>2</v>
      </c>
      <c r="B12" s="3" t="str">
        <f>VLOOKUP($A12,two,2,0)</f>
        <v>Shekh Salman</v>
      </c>
      <c r="C12" s="3">
        <v>43</v>
      </c>
      <c r="D12" s="3" t="str">
        <f>VLOOKUP(C12,gr50.0,2,1)</f>
        <v>A</v>
      </c>
      <c r="E12" s="3">
        <f>VLOOKUP(D12,gp,2,0)</f>
        <v>3.6</v>
      </c>
      <c r="F12" s="3">
        <v>32</v>
      </c>
      <c r="G12" s="3" t="str">
        <f>VLOOKUP(F12,gr50.0,2,1)</f>
        <v>B</v>
      </c>
      <c r="H12" s="3">
        <f>VLOOKUP(G12,gp,2,0)</f>
        <v>2.8</v>
      </c>
      <c r="I12" s="3">
        <v>30</v>
      </c>
      <c r="J12" s="3" t="str">
        <f>VLOOKUP(I12,gr50.0,2,1)</f>
        <v>B</v>
      </c>
      <c r="K12" s="3">
        <f>VLOOKUP(J12,gp,2,0)</f>
        <v>2.8</v>
      </c>
      <c r="L12" s="3">
        <v>42</v>
      </c>
      <c r="M12" s="3" t="str">
        <f>VLOOKUP(L12,gr50.0,2,1)</f>
        <v>A</v>
      </c>
      <c r="N12" s="3">
        <f>VLOOKUP(M12,gp,2,0)</f>
        <v>3.6</v>
      </c>
      <c r="O12" s="3">
        <v>38</v>
      </c>
      <c r="P12" s="3" t="str">
        <f>VLOOKUP(O12,gr50.0,2,1)</f>
        <v>B+</v>
      </c>
      <c r="Q12" s="3">
        <f>VLOOKUP(P12,gp,2,0)</f>
        <v>3.2</v>
      </c>
      <c r="R12" s="3">
        <v>22</v>
      </c>
      <c r="S12" s="3" t="str">
        <f>VLOOKUP(R12,gr25.0,2,1)</f>
        <v>A</v>
      </c>
      <c r="T12" s="3">
        <f>VLOOKUP(S12,gp,2,0)</f>
        <v>3.6</v>
      </c>
      <c r="U12" s="3">
        <v>14</v>
      </c>
      <c r="V12" s="3" t="str">
        <f>VLOOKUP(U12,gr25.0,2,1)</f>
        <v>C+</v>
      </c>
      <c r="W12" s="3">
        <f>VLOOKUP(V12,gp,2,0)</f>
        <v>2.4</v>
      </c>
      <c r="X12" s="5">
        <f>C12+F12+I12+L12+O12+R12+U12</f>
        <v>221</v>
      </c>
      <c r="Y12" s="3">
        <f>ROUND(AVERAGE(E12,H12,K12,N12,Q12,T12,W12),2)</f>
        <v>3.14</v>
      </c>
      <c r="Z12" s="3" t="str">
        <f>IF(AND(E12&gt;=1.6,H12&gt;=1.6,K12&gt;=1.6,N12&gt;=1.6,Q12&gt;=1.6,T12&gt;=1.6,W12&gt;=1.6),"Good",IF(OR(E12=0,H12=0,K12=0,N12=0,Q12=0,T12=0,W12=0),"ABS","Poor"))</f>
        <v>Good</v>
      </c>
      <c r="AA12" s="3">
        <f>IF(Z12="ABS",0,IF(AB12&gt;0,AD12,MAX(goodrank)+AE12))</f>
        <v>2</v>
      </c>
      <c r="AB12" s="3">
        <f>IF(Z12="Good",Y12,0)</f>
        <v>3.14</v>
      </c>
      <c r="AC12" s="3">
        <f>IF(Z12="Poor",Y12,0)</f>
        <v>0</v>
      </c>
      <c r="AD12" s="6">
        <f>IF(AB12=0,0,SUMPRODUCT((AB12&lt;=Good)/COUNTIF(Good,Good)))</f>
        <v>2</v>
      </c>
      <c r="AE12" s="6">
        <f>IF(AC12=0,0,SUMPRODUCT((AC12&lt;=Poor)/COUNTIF(Poor,Poor)))</f>
        <v>0</v>
      </c>
    </row>
    <row r="13" spans="1:31" x14ac:dyDescent="0.25">
      <c r="A13" s="3">
        <v>11</v>
      </c>
      <c r="B13" s="3" t="str">
        <f>VLOOKUP($A13,two,2,0)</f>
        <v>Vigyan Mahato</v>
      </c>
      <c r="C13" s="3">
        <v>32</v>
      </c>
      <c r="D13" s="3" t="str">
        <f>VLOOKUP(C13,gr50.0,2,1)</f>
        <v>B</v>
      </c>
      <c r="E13" s="3">
        <f>VLOOKUP(D13,gp,2,0)</f>
        <v>2.8</v>
      </c>
      <c r="F13" s="3">
        <v>28</v>
      </c>
      <c r="G13" s="3" t="str">
        <f>VLOOKUP(F13,gr50.0,2,1)</f>
        <v>C+</v>
      </c>
      <c r="H13" s="3">
        <f>VLOOKUP(G13,gp,2,0)</f>
        <v>2.4</v>
      </c>
      <c r="I13" s="3">
        <v>30</v>
      </c>
      <c r="J13" s="3" t="str">
        <f>VLOOKUP(I13,gr50.0,2,1)</f>
        <v>B</v>
      </c>
      <c r="K13" s="3">
        <f>VLOOKUP(J13,gp,2,0)</f>
        <v>2.8</v>
      </c>
      <c r="L13" s="3">
        <v>40</v>
      </c>
      <c r="M13" s="3" t="str">
        <f>VLOOKUP(L13,gr50.0,2,1)</f>
        <v>A</v>
      </c>
      <c r="N13" s="3">
        <f>VLOOKUP(M13,gp,2,0)</f>
        <v>3.6</v>
      </c>
      <c r="O13" s="3">
        <v>24</v>
      </c>
      <c r="P13" s="3" t="str">
        <f>VLOOKUP(O13,gr50.0,2,1)</f>
        <v>C</v>
      </c>
      <c r="Q13" s="3">
        <f>VLOOKUP(P13,gp,2,0)</f>
        <v>2</v>
      </c>
      <c r="R13" s="3">
        <v>20</v>
      </c>
      <c r="S13" s="3" t="str">
        <f>VLOOKUP(R13,gr25.0,2,1)</f>
        <v>A</v>
      </c>
      <c r="T13" s="3">
        <f>VLOOKUP(S13,gp,2,0)</f>
        <v>3.6</v>
      </c>
      <c r="U13" s="3">
        <v>5</v>
      </c>
      <c r="V13" s="3" t="str">
        <f>VLOOKUP(U13,gr25.0,2,1)</f>
        <v>D</v>
      </c>
      <c r="W13" s="3">
        <f>VLOOKUP(V13,gp,2,0)</f>
        <v>1.2</v>
      </c>
      <c r="X13" s="5">
        <f>C13+F13+I13+L13+O13+R13+U13</f>
        <v>179</v>
      </c>
      <c r="Y13" s="3">
        <f>ROUND(AVERAGE(E13,H13,K13,N13,Q13,T13,W13),2)</f>
        <v>2.63</v>
      </c>
      <c r="Z13" s="3" t="str">
        <f>IF(AND(E13&gt;=1.6,H13&gt;=1.6,K13&gt;=1.6,N13&gt;=1.6,Q13&gt;=1.6,T13&gt;=1.6,W13&gt;=1.6),"Good",IF(OR(E13=0,H13=0,K13=0,N13=0,Q13=0,T13=0,W13=0),"ABS","Poor"))</f>
        <v>Poor</v>
      </c>
      <c r="AA13" s="3">
        <f>IF(Z13="ABS",0,IF(AB13&gt;0,AD13,MAX(goodrank)+AE13))</f>
        <v>4</v>
      </c>
      <c r="AB13" s="3">
        <f>IF(Z13="Good",Y13,0)</f>
        <v>0</v>
      </c>
      <c r="AC13" s="3">
        <f>IF(Z13="Poor",Y13,0)</f>
        <v>2.63</v>
      </c>
      <c r="AD13" s="6">
        <f>IF(AB13=0,0,SUMPRODUCT((AB13&lt;=Good)/COUNTIF(Good,Good)))</f>
        <v>0</v>
      </c>
      <c r="AE13" s="6">
        <f>IF(AC13=0,0,SUMPRODUCT((AC13&lt;=Poor)/COUNTIF(Poor,Poor)))</f>
        <v>1</v>
      </c>
    </row>
    <row r="14" spans="1:31" x14ac:dyDescent="0.25">
      <c r="A14" s="3">
        <v>5</v>
      </c>
      <c r="B14" s="3" t="str">
        <f>VLOOKUP($A14,two,2,0)</f>
        <v>Roshan Sahani</v>
      </c>
      <c r="C14" s="3">
        <v>28</v>
      </c>
      <c r="D14" s="3" t="str">
        <f>VLOOKUP(C14,gr50.0,2,1)</f>
        <v>C+</v>
      </c>
      <c r="E14" s="3">
        <f>VLOOKUP(D14,gp,2,0)</f>
        <v>2.4</v>
      </c>
      <c r="F14" s="3">
        <v>30</v>
      </c>
      <c r="G14" s="3" t="str">
        <f>VLOOKUP(F14,gr50.0,2,1)</f>
        <v>B</v>
      </c>
      <c r="H14" s="3">
        <f>VLOOKUP(G14,gp,2,0)</f>
        <v>2.8</v>
      </c>
      <c r="I14" s="3">
        <v>26</v>
      </c>
      <c r="J14" s="3" t="str">
        <f>VLOOKUP(I14,gr50.0,2,1)</f>
        <v>C+</v>
      </c>
      <c r="K14" s="3">
        <f>VLOOKUP(J14,gp,2,0)</f>
        <v>2.4</v>
      </c>
      <c r="L14" s="3">
        <v>40</v>
      </c>
      <c r="M14" s="3" t="str">
        <f>VLOOKUP(L14,gr50.0,2,1)</f>
        <v>A</v>
      </c>
      <c r="N14" s="3">
        <f>VLOOKUP(M14,gp,2,0)</f>
        <v>3.6</v>
      </c>
      <c r="O14" s="3">
        <v>20</v>
      </c>
      <c r="P14" s="3" t="str">
        <f>VLOOKUP(O14,gr50.0,2,1)</f>
        <v>C</v>
      </c>
      <c r="Q14" s="3">
        <f>VLOOKUP(P14,gp,2,0)</f>
        <v>2</v>
      </c>
      <c r="R14" s="3">
        <v>24</v>
      </c>
      <c r="S14" s="3" t="str">
        <f>VLOOKUP(R14,gr25.0,2,1)</f>
        <v>A+</v>
      </c>
      <c r="T14" s="3">
        <f>VLOOKUP(S14,gp,2,0)</f>
        <v>4</v>
      </c>
      <c r="U14" s="3">
        <v>2</v>
      </c>
      <c r="V14" s="3" t="str">
        <f>VLOOKUP(U14,gr25.0,2,1)</f>
        <v>E</v>
      </c>
      <c r="W14" s="3">
        <f>VLOOKUP(V14,gp,2,0)</f>
        <v>0.8</v>
      </c>
      <c r="X14" s="5">
        <f>C14+F14+I14+L14+O14+R14+U14</f>
        <v>170</v>
      </c>
      <c r="Y14" s="3">
        <f>ROUND(AVERAGE(E14,H14,K14,N14,Q14,T14,W14),2)</f>
        <v>2.57</v>
      </c>
      <c r="Z14" s="3" t="str">
        <f>IF(AND(E14&gt;=1.6,H14&gt;=1.6,K14&gt;=1.6,N14&gt;=1.6,Q14&gt;=1.6,T14&gt;=1.6,W14&gt;=1.6),"Good",IF(OR(E14=0,H14=0,K14=0,N14=0,Q14=0,T14=0,W14=0),"ABS","Poor"))</f>
        <v>Poor</v>
      </c>
      <c r="AA14" s="3">
        <f>IF(Z14="ABS",0,IF(AB14&gt;0,AD14,MAX(goodrank)+AE14))</f>
        <v>5</v>
      </c>
      <c r="AB14" s="3">
        <f>IF(Z14="Good",Y14,0)</f>
        <v>0</v>
      </c>
      <c r="AC14" s="3">
        <f>IF(Z14="Poor",Y14,0)</f>
        <v>2.57</v>
      </c>
      <c r="AD14" s="6">
        <f>IF(AB14=0,0,SUMPRODUCT((AB14&lt;=Good)/COUNTIF(Good,Good)))</f>
        <v>0</v>
      </c>
      <c r="AE14" s="6">
        <f>IF(AC14=0,0,SUMPRODUCT((AC14&lt;=Poor)/COUNTIF(Poor,Poor)))</f>
        <v>2</v>
      </c>
    </row>
    <row r="15" spans="1:31" x14ac:dyDescent="0.25">
      <c r="A15" s="3">
        <v>4</v>
      </c>
      <c r="B15" s="3" t="str">
        <f>VLOOKUP($A15,two,2,0)</f>
        <v>Asmita Gautam</v>
      </c>
      <c r="C15" s="3">
        <v>30</v>
      </c>
      <c r="D15" s="3" t="str">
        <f>VLOOKUP(C15,gr50.0,2,1)</f>
        <v>B</v>
      </c>
      <c r="E15" s="3">
        <f>VLOOKUP(D15,gp,2,0)</f>
        <v>2.8</v>
      </c>
      <c r="F15" s="3">
        <v>24</v>
      </c>
      <c r="G15" s="3" t="str">
        <f>VLOOKUP(F15,gr50.0,2,1)</f>
        <v>C</v>
      </c>
      <c r="H15" s="3">
        <f>VLOOKUP(G15,gp,2,0)</f>
        <v>2</v>
      </c>
      <c r="I15" s="3">
        <v>24</v>
      </c>
      <c r="J15" s="3" t="str">
        <f>VLOOKUP(I15,gr50.0,2,1)</f>
        <v>C</v>
      </c>
      <c r="K15" s="3">
        <f>VLOOKUP(J15,gp,2,0)</f>
        <v>2</v>
      </c>
      <c r="L15" s="3">
        <v>38</v>
      </c>
      <c r="M15" s="3" t="str">
        <f>VLOOKUP(L15,gr50.0,2,1)</f>
        <v>B+</v>
      </c>
      <c r="N15" s="3">
        <f>VLOOKUP(M15,gp,2,0)</f>
        <v>3.2</v>
      </c>
      <c r="O15" s="3">
        <v>23</v>
      </c>
      <c r="P15" s="3" t="str">
        <f>VLOOKUP(O15,gr50.0,2,1)</f>
        <v>C</v>
      </c>
      <c r="Q15" s="3">
        <f>VLOOKUP(P15,gp,2,0)</f>
        <v>2</v>
      </c>
      <c r="R15" s="3">
        <v>20</v>
      </c>
      <c r="S15" s="3" t="str">
        <f>VLOOKUP(R15,gr25.0,2,1)</f>
        <v>A</v>
      </c>
      <c r="T15" s="3">
        <f>VLOOKUP(S15,gp,2,0)</f>
        <v>3.6</v>
      </c>
      <c r="U15" s="3">
        <v>10</v>
      </c>
      <c r="V15" s="3" t="str">
        <f>VLOOKUP(U15,gr25.0,2,1)</f>
        <v>C</v>
      </c>
      <c r="W15" s="3">
        <f>VLOOKUP(V15,gp,2,0)</f>
        <v>2</v>
      </c>
      <c r="X15" s="5">
        <f>C15+F15+I15+L15+O15+R15+U15</f>
        <v>169</v>
      </c>
      <c r="Y15" s="3">
        <f>ROUND(AVERAGE(E15,H15,K15,N15,Q15,T15,W15),2)</f>
        <v>2.5099999999999998</v>
      </c>
      <c r="Z15" s="3" t="str">
        <f>IF(AND(E15&gt;=1.6,H15&gt;=1.6,K15&gt;=1.6,N15&gt;=1.6,Q15&gt;=1.6,T15&gt;=1.6,W15&gt;=1.6),"Good",IF(OR(E15=0,H15=0,K15=0,N15=0,Q15=0,T15=0,W15=0),"ABS","Poor"))</f>
        <v>Good</v>
      </c>
      <c r="AA15" s="3">
        <f>IF(Z15="ABS",0,IF(AB15&gt;0,AD15,MAX(goodrank)+AE15))</f>
        <v>3</v>
      </c>
      <c r="AB15" s="3">
        <f>IF(Z15="Good",Y15,0)</f>
        <v>2.5099999999999998</v>
      </c>
      <c r="AC15" s="3">
        <f>IF(Z15="Poor",Y15,0)</f>
        <v>0</v>
      </c>
      <c r="AD15" s="6">
        <f>IF(AB15=0,0,SUMPRODUCT((AB15&lt;=Good)/COUNTIF(Good,Good)))</f>
        <v>3</v>
      </c>
      <c r="AE15" s="6">
        <f>IF(AC15=0,0,SUMPRODUCT((AC15&lt;=Poor)/COUNTIF(Poor,Poor)))</f>
        <v>0</v>
      </c>
    </row>
    <row r="16" spans="1:31" x14ac:dyDescent="0.25">
      <c r="A16" s="3">
        <v>9</v>
      </c>
      <c r="B16" s="3" t="str">
        <f>VLOOKUP($A16,two,2,0)</f>
        <v>Dipsika Mahato</v>
      </c>
      <c r="C16" s="3">
        <v>20</v>
      </c>
      <c r="D16" s="3" t="str">
        <f>VLOOKUP(C16,gr50.0,2,1)</f>
        <v>C</v>
      </c>
      <c r="E16" s="3">
        <f>VLOOKUP(D16,gp,2,0)</f>
        <v>2</v>
      </c>
      <c r="F16" s="3">
        <v>30</v>
      </c>
      <c r="G16" s="3" t="str">
        <f>VLOOKUP(F16,gr50.0,2,1)</f>
        <v>B</v>
      </c>
      <c r="H16" s="3">
        <f>VLOOKUP(G16,gp,2,0)</f>
        <v>2.8</v>
      </c>
      <c r="I16" s="3">
        <v>10</v>
      </c>
      <c r="J16" s="3" t="str">
        <f>VLOOKUP(I16,gr50.0,2,1)</f>
        <v>D</v>
      </c>
      <c r="K16" s="3">
        <f>VLOOKUP(J16,gp,2,0)</f>
        <v>1.2</v>
      </c>
      <c r="L16" s="3">
        <v>33</v>
      </c>
      <c r="M16" s="3" t="str">
        <f>VLOOKUP(L16,gr50.0,2,1)</f>
        <v>B</v>
      </c>
      <c r="N16" s="3">
        <f>VLOOKUP(M16,gp,2,0)</f>
        <v>2.8</v>
      </c>
      <c r="O16" s="3">
        <v>20</v>
      </c>
      <c r="P16" s="3" t="str">
        <f>VLOOKUP(O16,gr50.0,2,1)</f>
        <v>C</v>
      </c>
      <c r="Q16" s="3">
        <f>VLOOKUP(P16,gp,2,0)</f>
        <v>2</v>
      </c>
      <c r="R16" s="3">
        <v>22</v>
      </c>
      <c r="S16" s="3" t="str">
        <f>VLOOKUP(R16,gr25.0,2,1)</f>
        <v>A</v>
      </c>
      <c r="T16" s="3">
        <f>VLOOKUP(S16,gp,2,0)</f>
        <v>3.6</v>
      </c>
      <c r="U16" s="3">
        <v>10</v>
      </c>
      <c r="V16" s="3" t="str">
        <f>VLOOKUP(U16,gr25.0,2,1)</f>
        <v>C</v>
      </c>
      <c r="W16" s="3">
        <f>VLOOKUP(V16,gp,2,0)</f>
        <v>2</v>
      </c>
      <c r="X16" s="5">
        <f>C16+F16+I16+L16+O16+R16+U16</f>
        <v>145</v>
      </c>
      <c r="Y16" s="3">
        <f>ROUND(AVERAGE(E16,H16,K16,N16,Q16,T16,W16),2)</f>
        <v>2.34</v>
      </c>
      <c r="Z16" s="3" t="str">
        <f>IF(AND(E16&gt;=1.6,H16&gt;=1.6,K16&gt;=1.6,N16&gt;=1.6,Q16&gt;=1.6,T16&gt;=1.6,W16&gt;=1.6),"Good",IF(OR(E16=0,H16=0,K16=0,N16=0,Q16=0,T16=0,W16=0),"ABS","Poor"))</f>
        <v>Poor</v>
      </c>
      <c r="AA16" s="3">
        <f>IF(Z16="ABS",0,IF(AB16&gt;0,AD16,MAX(goodrank)+AE16))</f>
        <v>6</v>
      </c>
      <c r="AB16" s="3">
        <f>IF(Z16="Good",Y16,0)</f>
        <v>0</v>
      </c>
      <c r="AC16" s="3">
        <f>IF(Z16="Poor",Y16,0)</f>
        <v>2.34</v>
      </c>
      <c r="AD16" s="6">
        <f>IF(AB16=0,0,SUMPRODUCT((AB16&lt;=Good)/COUNTIF(Good,Good)))</f>
        <v>0</v>
      </c>
      <c r="AE16" s="6">
        <f>IF(AC16=0,0,SUMPRODUCT((AC16&lt;=Poor)/COUNTIF(Poor,Poor)))</f>
        <v>3</v>
      </c>
    </row>
    <row r="17" spans="1:31" x14ac:dyDescent="0.25">
      <c r="A17" s="3">
        <v>12</v>
      </c>
      <c r="B17" s="3" t="str">
        <f>VLOOKUP($A17,two,2,0)</f>
        <v>Bijaya Mahato</v>
      </c>
      <c r="C17" s="3">
        <v>20</v>
      </c>
      <c r="D17" s="3" t="str">
        <f>VLOOKUP(C17,gr50.0,2,1)</f>
        <v>C</v>
      </c>
      <c r="E17" s="3">
        <f>VLOOKUP(D17,gp,2,0)</f>
        <v>2</v>
      </c>
      <c r="F17" s="3">
        <v>29</v>
      </c>
      <c r="G17" s="3" t="str">
        <f>VLOOKUP(F17,gr50.0,2,1)</f>
        <v>C+</v>
      </c>
      <c r="H17" s="3">
        <f>VLOOKUP(G17,gp,2,0)</f>
        <v>2.4</v>
      </c>
      <c r="I17" s="3">
        <v>20</v>
      </c>
      <c r="J17" s="3" t="str">
        <f>VLOOKUP(I17,gr50.0,2,1)</f>
        <v>C</v>
      </c>
      <c r="K17" s="3">
        <f>VLOOKUP(J17,gp,2,0)</f>
        <v>2</v>
      </c>
      <c r="L17" s="3">
        <v>37</v>
      </c>
      <c r="M17" s="3" t="str">
        <f>VLOOKUP(L17,gr50.0,2,1)</f>
        <v>B+</v>
      </c>
      <c r="N17" s="3">
        <f>VLOOKUP(M17,gp,2,0)</f>
        <v>3.2</v>
      </c>
      <c r="O17" s="3">
        <v>16</v>
      </c>
      <c r="P17" s="3" t="str">
        <f>VLOOKUP(O17,gr50.0,2,1)</f>
        <v>D+</v>
      </c>
      <c r="Q17" s="3">
        <f>VLOOKUP(P17,gp,2,0)</f>
        <v>1.6</v>
      </c>
      <c r="R17" s="3">
        <v>22</v>
      </c>
      <c r="S17" s="3" t="str">
        <f>VLOOKUP(R17,gr25.0,2,1)</f>
        <v>A</v>
      </c>
      <c r="T17" s="3">
        <f>VLOOKUP(S17,gp,2,0)</f>
        <v>3.6</v>
      </c>
      <c r="U17" s="3">
        <v>7</v>
      </c>
      <c r="V17" s="3" t="str">
        <f>VLOOKUP(U17,gr25.0,2,1)</f>
        <v>D</v>
      </c>
      <c r="W17" s="3">
        <f>VLOOKUP(V17,gp,2,0)</f>
        <v>1.2</v>
      </c>
      <c r="X17" s="5">
        <f>C17+F17+I17+L17+O17+R17+U17</f>
        <v>151</v>
      </c>
      <c r="Y17" s="3">
        <f>ROUND(AVERAGE(E17,H17,K17,N17,Q17,T17,W17),2)</f>
        <v>2.29</v>
      </c>
      <c r="Z17" s="3" t="str">
        <f>IF(AND(E17&gt;=1.6,H17&gt;=1.6,K17&gt;=1.6,N17&gt;=1.6,Q17&gt;=1.6,T17&gt;=1.6,W17&gt;=1.6),"Good",IF(OR(E17=0,H17=0,K17=0,N17=0,Q17=0,T17=0,W17=0),"ABS","Poor"))</f>
        <v>Poor</v>
      </c>
      <c r="AA17" s="3">
        <f>IF(Z17="ABS",0,IF(AB17&gt;0,AD17,MAX(goodrank)+AE17))</f>
        <v>7</v>
      </c>
      <c r="AB17" s="3">
        <f>IF(Z17="Good",Y17,0)</f>
        <v>0</v>
      </c>
      <c r="AC17" s="3">
        <f>IF(Z17="Poor",Y17,0)</f>
        <v>2.29</v>
      </c>
      <c r="AD17" s="6">
        <f>IF(AB17=0,0,SUMPRODUCT((AB17&lt;=Good)/COUNTIF(Good,Good)))</f>
        <v>0</v>
      </c>
      <c r="AE17" s="6">
        <f>IF(AC17=0,0,SUMPRODUCT((AC17&lt;=Poor)/COUNTIF(Poor,Poor)))</f>
        <v>4</v>
      </c>
    </row>
    <row r="18" spans="1:31" x14ac:dyDescent="0.25">
      <c r="A18" s="3">
        <v>15</v>
      </c>
      <c r="B18" s="3" t="str">
        <f>VLOOKUP($A18,two,2,0)</f>
        <v>Krish Bot</v>
      </c>
      <c r="C18" s="3">
        <v>30</v>
      </c>
      <c r="D18" s="3" t="str">
        <f>VLOOKUP(C18,gr50.0,2,1)</f>
        <v>B</v>
      </c>
      <c r="E18" s="3">
        <f>VLOOKUP(D18,gp,2,0)</f>
        <v>2.8</v>
      </c>
      <c r="F18" s="3">
        <v>20</v>
      </c>
      <c r="G18" s="3" t="str">
        <f>VLOOKUP(F18,gr50.0,2,1)</f>
        <v>C</v>
      </c>
      <c r="H18" s="3">
        <f>VLOOKUP(G18,gp,2,0)</f>
        <v>2</v>
      </c>
      <c r="I18" s="3">
        <v>20</v>
      </c>
      <c r="J18" s="3" t="str">
        <f>VLOOKUP(I18,gr50.0,2,1)</f>
        <v>C</v>
      </c>
      <c r="K18" s="3">
        <f>VLOOKUP(J18,gp,2,0)</f>
        <v>2</v>
      </c>
      <c r="L18" s="3">
        <v>34</v>
      </c>
      <c r="M18" s="3" t="str">
        <f>VLOOKUP(L18,gr50.0,2,1)</f>
        <v>B</v>
      </c>
      <c r="N18" s="3">
        <f>VLOOKUP(M18,gp,2,0)</f>
        <v>2.8</v>
      </c>
      <c r="O18" s="3">
        <v>20</v>
      </c>
      <c r="P18" s="3" t="str">
        <f>VLOOKUP(O18,gr50.0,2,1)</f>
        <v>C</v>
      </c>
      <c r="Q18" s="3">
        <f>VLOOKUP(P18,gp,2,0)</f>
        <v>2</v>
      </c>
      <c r="R18" s="3">
        <v>18</v>
      </c>
      <c r="S18" s="3" t="str">
        <f>VLOOKUP(R18,gr25.0,2,1)</f>
        <v>B+</v>
      </c>
      <c r="T18" s="3">
        <f>VLOOKUP(S18,gp,2,0)</f>
        <v>3.2</v>
      </c>
      <c r="U18" s="3">
        <v>5</v>
      </c>
      <c r="V18" s="3" t="str">
        <f>VLOOKUP(U18,gr25.0,2,1)</f>
        <v>D</v>
      </c>
      <c r="W18" s="3">
        <f>VLOOKUP(V18,gp,2,0)</f>
        <v>1.2</v>
      </c>
      <c r="X18" s="5">
        <f>C18+F18+I18+L18+O18+R18+U18</f>
        <v>147</v>
      </c>
      <c r="Y18" s="3">
        <f>ROUND(AVERAGE(E18,H18,K18,N18,Q18,T18,W18),2)</f>
        <v>2.29</v>
      </c>
      <c r="Z18" s="3" t="str">
        <f>IF(AND(E18&gt;=1.6,H18&gt;=1.6,K18&gt;=1.6,N18&gt;=1.6,Q18&gt;=1.6,T18&gt;=1.6,W18&gt;=1.6),"Good",IF(OR(E18=0,H18=0,K18=0,N18=0,Q18=0,T18=0,W18=0),"ABS","Poor"))</f>
        <v>Poor</v>
      </c>
      <c r="AA18" s="3">
        <f>IF(Z18="ABS",0,IF(AB18&gt;0,AD18,MAX(goodrank)+AE18))</f>
        <v>7</v>
      </c>
      <c r="AB18" s="3">
        <f>IF(Z18="Good",Y18,0)</f>
        <v>0</v>
      </c>
      <c r="AC18" s="3">
        <f>IF(Z18="Poor",Y18,0)</f>
        <v>2.29</v>
      </c>
      <c r="AD18" s="6">
        <f>IF(AB18=0,0,SUMPRODUCT((AB18&lt;=Good)/COUNTIF(Good,Good)))</f>
        <v>0</v>
      </c>
      <c r="AE18" s="6">
        <f>IF(AC18=0,0,SUMPRODUCT((AC18&lt;=Poor)/COUNTIF(Poor,Poor)))</f>
        <v>4</v>
      </c>
    </row>
    <row r="19" spans="1:31" x14ac:dyDescent="0.25">
      <c r="A19" s="3">
        <v>8</v>
      </c>
      <c r="B19" s="3" t="str">
        <f>VLOOKUP($A19,two,2,0)</f>
        <v>Shiuji Sahani</v>
      </c>
      <c r="C19" s="3">
        <v>20</v>
      </c>
      <c r="D19" s="3" t="str">
        <f>VLOOKUP(C19,gr50.0,2,1)</f>
        <v>C</v>
      </c>
      <c r="E19" s="3">
        <f>VLOOKUP(D19,gp,2,0)</f>
        <v>2</v>
      </c>
      <c r="F19" s="3">
        <v>30</v>
      </c>
      <c r="G19" s="3" t="str">
        <f>VLOOKUP(F19,gr50.0,2,1)</f>
        <v>B</v>
      </c>
      <c r="H19" s="3">
        <f>VLOOKUP(G19,gp,2,0)</f>
        <v>2.8</v>
      </c>
      <c r="I19" s="3">
        <v>20</v>
      </c>
      <c r="J19" s="3" t="str">
        <f>VLOOKUP(I19,gr50.0,2,1)</f>
        <v>C</v>
      </c>
      <c r="K19" s="3">
        <f>VLOOKUP(J19,gp,2,0)</f>
        <v>2</v>
      </c>
      <c r="L19" s="3">
        <v>34</v>
      </c>
      <c r="M19" s="3" t="str">
        <f>VLOOKUP(L19,gr50.0,2,1)</f>
        <v>B</v>
      </c>
      <c r="N19" s="3">
        <f>VLOOKUP(M19,gp,2,0)</f>
        <v>2.8</v>
      </c>
      <c r="O19" s="3">
        <v>12</v>
      </c>
      <c r="P19" s="3" t="str">
        <f>VLOOKUP(O19,gr50.0,2,1)</f>
        <v>D</v>
      </c>
      <c r="Q19" s="3">
        <f>VLOOKUP(P19,gp,2,0)</f>
        <v>1.2</v>
      </c>
      <c r="R19" s="3">
        <v>15</v>
      </c>
      <c r="S19" s="3" t="str">
        <f>VLOOKUP(R19,gr25.0,2,1)</f>
        <v>B</v>
      </c>
      <c r="T19" s="3">
        <f>VLOOKUP(S19,gp,2,0)</f>
        <v>2.8</v>
      </c>
      <c r="U19" s="3">
        <v>5</v>
      </c>
      <c r="V19" s="3" t="str">
        <f>VLOOKUP(U19,gr25.0,2,1)</f>
        <v>D</v>
      </c>
      <c r="W19" s="3">
        <f>VLOOKUP(V19,gp,2,0)</f>
        <v>1.2</v>
      </c>
      <c r="X19" s="5">
        <f>C19+F19+I19+L19+O19+R19+U19</f>
        <v>136</v>
      </c>
      <c r="Y19" s="3">
        <f>ROUND(AVERAGE(E19,H19,K19,N19,Q19,T19,W19),2)</f>
        <v>2.11</v>
      </c>
      <c r="Z19" s="3" t="str">
        <f>IF(AND(E19&gt;=1.6,H19&gt;=1.6,K19&gt;=1.6,N19&gt;=1.6,Q19&gt;=1.6,T19&gt;=1.6,W19&gt;=1.6),"Good",IF(OR(E19=0,H19=0,K19=0,N19=0,Q19=0,T19=0,W19=0),"ABS","Poor"))</f>
        <v>Poor</v>
      </c>
      <c r="AA19" s="3">
        <f>IF(Z19="ABS",0,IF(AB19&gt;0,AD19,MAX(goodrank)+AE19))</f>
        <v>8</v>
      </c>
      <c r="AB19" s="3">
        <f>IF(Z19="Good",Y19,0)</f>
        <v>0</v>
      </c>
      <c r="AC19" s="3">
        <f>IF(Z19="Poor",Y19,0)</f>
        <v>2.11</v>
      </c>
      <c r="AD19" s="6">
        <f>IF(AB19=0,0,SUMPRODUCT((AB19&lt;=Good)/COUNTIF(Good,Good)))</f>
        <v>0</v>
      </c>
      <c r="AE19" s="6">
        <f>IF(AC19=0,0,SUMPRODUCT((AC19&lt;=Poor)/COUNTIF(Poor,Poor)))</f>
        <v>5</v>
      </c>
    </row>
    <row r="20" spans="1:31" x14ac:dyDescent="0.25">
      <c r="A20" s="3">
        <v>16</v>
      </c>
      <c r="B20" s="3" t="str">
        <f>VLOOKUP($A20,two,2,0)</f>
        <v>Rojan Ranamagar</v>
      </c>
      <c r="C20" s="3">
        <v>20</v>
      </c>
      <c r="D20" s="3" t="str">
        <f>VLOOKUP(C20,gr50.0,2,1)</f>
        <v>C</v>
      </c>
      <c r="E20" s="3">
        <f>VLOOKUP(D20,gp,2,0)</f>
        <v>2</v>
      </c>
      <c r="F20" s="3">
        <v>32</v>
      </c>
      <c r="G20" s="3" t="str">
        <f>VLOOKUP(F20,gr50.0,2,1)</f>
        <v>B</v>
      </c>
      <c r="H20" s="3">
        <f>VLOOKUP(G20,gp,2,0)</f>
        <v>2.8</v>
      </c>
      <c r="I20" s="3">
        <v>13</v>
      </c>
      <c r="J20" s="3" t="str">
        <f>VLOOKUP(I20,gr50.0,2,1)</f>
        <v>D</v>
      </c>
      <c r="K20" s="3">
        <f>VLOOKUP(J20,gp,2,0)</f>
        <v>1.2</v>
      </c>
      <c r="L20" s="3">
        <v>30</v>
      </c>
      <c r="M20" s="3" t="str">
        <f>VLOOKUP(L20,gr50.0,2,1)</f>
        <v>B</v>
      </c>
      <c r="N20" s="3">
        <f>VLOOKUP(M20,gp,2,0)</f>
        <v>2.8</v>
      </c>
      <c r="O20" s="3">
        <v>16</v>
      </c>
      <c r="P20" s="3" t="str">
        <f>VLOOKUP(O20,gr50.0,2,1)</f>
        <v>D+</v>
      </c>
      <c r="Q20" s="3">
        <f>VLOOKUP(P20,gp,2,0)</f>
        <v>1.6</v>
      </c>
      <c r="R20" s="3">
        <v>22</v>
      </c>
      <c r="S20" s="3" t="str">
        <f>VLOOKUP(R20,gr25.0,2,1)</f>
        <v>A</v>
      </c>
      <c r="T20" s="3">
        <f>VLOOKUP(S20,gp,2,0)</f>
        <v>3.6</v>
      </c>
      <c r="U20" s="3">
        <v>3</v>
      </c>
      <c r="V20" s="3" t="str">
        <f>VLOOKUP(U20,gr25.0,2,1)</f>
        <v>E</v>
      </c>
      <c r="W20" s="3">
        <f>VLOOKUP(V20,gp,2,0)</f>
        <v>0.8</v>
      </c>
      <c r="X20" s="5">
        <f>C20+F20+I20+L20+O20+R20+U20</f>
        <v>136</v>
      </c>
      <c r="Y20" s="3">
        <f>ROUND(AVERAGE(E20,H20,K20,N20,Q20,T20,W20),2)</f>
        <v>2.11</v>
      </c>
      <c r="Z20" s="3" t="str">
        <f>IF(AND(E20&gt;=1.6,H20&gt;=1.6,K20&gt;=1.6,N20&gt;=1.6,Q20&gt;=1.6,T20&gt;=1.6,W20&gt;=1.6),"Good",IF(OR(E20=0,H20=0,K20=0,N20=0,Q20=0,T20=0,W20=0),"ABS","Poor"))</f>
        <v>Poor</v>
      </c>
      <c r="AA20" s="3">
        <f>IF(Z20="ABS",0,IF(AB20&gt;0,AD20,MAX(goodrank)+AE20))</f>
        <v>8</v>
      </c>
      <c r="AB20" s="3">
        <f>IF(Z20="Good",Y20,0)</f>
        <v>0</v>
      </c>
      <c r="AC20" s="3">
        <f>IF(Z20="Poor",Y20,0)</f>
        <v>2.11</v>
      </c>
      <c r="AD20" s="6">
        <f>IF(AB20=0,0,SUMPRODUCT((AB20&lt;=Good)/COUNTIF(Good,Good)))</f>
        <v>0</v>
      </c>
      <c r="AE20" s="6">
        <f>IF(AC20=0,0,SUMPRODUCT((AC20&lt;=Poor)/COUNTIF(Poor,Poor)))</f>
        <v>5</v>
      </c>
    </row>
    <row r="21" spans="1:31" x14ac:dyDescent="0.25">
      <c r="A21" s="3">
        <v>3</v>
      </c>
      <c r="B21" s="3" t="str">
        <f>VLOOKUP($A21,two,2,0)</f>
        <v>Khusbu Gupta</v>
      </c>
      <c r="C21" s="3">
        <v>0</v>
      </c>
      <c r="D21" s="3" t="str">
        <f>VLOOKUP(C21,gr50.0,2,1)</f>
        <v>ABS</v>
      </c>
      <c r="E21" s="3">
        <f>VLOOKUP(D21,gp,2,0)</f>
        <v>0</v>
      </c>
      <c r="F21" s="3">
        <v>0</v>
      </c>
      <c r="G21" s="3" t="str">
        <f>VLOOKUP(F21,gr50.0,2,1)</f>
        <v>ABS</v>
      </c>
      <c r="H21" s="3">
        <f>VLOOKUP(G21,gp,2,0)</f>
        <v>0</v>
      </c>
      <c r="I21" s="3">
        <v>0</v>
      </c>
      <c r="J21" s="3" t="str">
        <f>VLOOKUP(I21,gr50.0,2,1)</f>
        <v>ABS</v>
      </c>
      <c r="K21" s="3">
        <f>VLOOKUP(J21,gp,2,0)</f>
        <v>0</v>
      </c>
      <c r="L21" s="3">
        <v>0</v>
      </c>
      <c r="M21" s="3" t="str">
        <f>VLOOKUP(L21,gr50.0,2,1)</f>
        <v>ABS</v>
      </c>
      <c r="N21" s="3">
        <f>VLOOKUP(M21,gp,2,0)</f>
        <v>0</v>
      </c>
      <c r="O21" s="3">
        <v>0</v>
      </c>
      <c r="P21" s="3" t="str">
        <f>VLOOKUP(O21,gr50.0,2,1)</f>
        <v>ABS</v>
      </c>
      <c r="Q21" s="3">
        <f>VLOOKUP(P21,gp,2,0)</f>
        <v>0</v>
      </c>
      <c r="R21" s="3">
        <v>0</v>
      </c>
      <c r="S21" s="3" t="str">
        <f>VLOOKUP(R21,gr25.0,2,1)</f>
        <v>ABS</v>
      </c>
      <c r="T21" s="3">
        <f>VLOOKUP(S21,gp,2,0)</f>
        <v>0</v>
      </c>
      <c r="U21" s="3">
        <v>0</v>
      </c>
      <c r="V21" s="3" t="str">
        <f>VLOOKUP(U21,gr25.0,2,1)</f>
        <v>ABS</v>
      </c>
      <c r="W21" s="3">
        <f>VLOOKUP(V21,gp,2,0)</f>
        <v>0</v>
      </c>
      <c r="X21" s="5">
        <f>C21+F21+I21+L21+O21+R21+U21</f>
        <v>0</v>
      </c>
      <c r="Y21" s="3">
        <f>ROUND(AVERAGE(E21,H21,K21,N21,Q21,T21,W21),2)</f>
        <v>0</v>
      </c>
      <c r="Z21" s="3" t="str">
        <f>IF(AND(E21&gt;=1.6,H21&gt;=1.6,K21&gt;=1.6,N21&gt;=1.6,Q21&gt;=1.6,T21&gt;=1.6,W21&gt;=1.6),"Good",IF(OR(E21=0,H21=0,K21=0,N21=0,Q21=0,T21=0,W21=0),"ABS","Poor"))</f>
        <v>ABS</v>
      </c>
      <c r="AA21" s="3">
        <f>IF(Z21="ABS",0,IF(AB21&gt;0,AD21,MAX(goodrank)+AE21))</f>
        <v>0</v>
      </c>
      <c r="AB21" s="3">
        <f>IF(Z21="Good",Y21,0)</f>
        <v>0</v>
      </c>
      <c r="AC21" s="3">
        <f>IF(Z21="Poor",Y21,0)</f>
        <v>0</v>
      </c>
      <c r="AD21" s="6">
        <f>IF(AB21=0,0,SUMPRODUCT((AB21&lt;=Good)/COUNTIF(Good,Good)))</f>
        <v>0</v>
      </c>
      <c r="AE21" s="6">
        <f>IF(AC21=0,0,SUMPRODUCT((AC21&lt;=Poor)/COUNTIF(Poor,Poor)))</f>
        <v>0</v>
      </c>
    </row>
    <row r="22" spans="1:31" x14ac:dyDescent="0.25">
      <c r="A22" s="3">
        <v>6</v>
      </c>
      <c r="B22" s="3" t="str">
        <f>VLOOKUP($A22,two,2,0)</f>
        <v>Krishna Chaudhary</v>
      </c>
      <c r="C22" s="3">
        <v>0</v>
      </c>
      <c r="D22" s="3" t="str">
        <f>VLOOKUP(C22,gr50.0,2,1)</f>
        <v>ABS</v>
      </c>
      <c r="E22" s="3">
        <f>VLOOKUP(D22,gp,2,0)</f>
        <v>0</v>
      </c>
      <c r="F22" s="3">
        <v>0</v>
      </c>
      <c r="G22" s="3" t="str">
        <f>VLOOKUP(F22,gr50.0,2,1)</f>
        <v>ABS</v>
      </c>
      <c r="H22" s="3">
        <f>VLOOKUP(G22,gp,2,0)</f>
        <v>0</v>
      </c>
      <c r="I22" s="3">
        <v>0</v>
      </c>
      <c r="J22" s="3" t="str">
        <f>VLOOKUP(I22,gr50.0,2,1)</f>
        <v>ABS</v>
      </c>
      <c r="K22" s="3">
        <f>VLOOKUP(J22,gp,2,0)</f>
        <v>0</v>
      </c>
      <c r="L22" s="3">
        <v>0</v>
      </c>
      <c r="M22" s="3" t="str">
        <f>VLOOKUP(L22,gr50.0,2,1)</f>
        <v>ABS</v>
      </c>
      <c r="N22" s="3">
        <f>VLOOKUP(M22,gp,2,0)</f>
        <v>0</v>
      </c>
      <c r="O22" s="3">
        <v>0</v>
      </c>
      <c r="P22" s="3" t="str">
        <f>VLOOKUP(O22,gr50.0,2,1)</f>
        <v>ABS</v>
      </c>
      <c r="Q22" s="3">
        <f>VLOOKUP(P22,gp,2,0)</f>
        <v>0</v>
      </c>
      <c r="R22" s="3">
        <v>0</v>
      </c>
      <c r="S22" s="3" t="str">
        <f>VLOOKUP(R22,gr25.0,2,1)</f>
        <v>ABS</v>
      </c>
      <c r="T22" s="3">
        <f>VLOOKUP(S22,gp,2,0)</f>
        <v>0</v>
      </c>
      <c r="U22" s="3">
        <v>0</v>
      </c>
      <c r="V22" s="3" t="str">
        <f>VLOOKUP(U22,gr25.0,2,1)</f>
        <v>ABS</v>
      </c>
      <c r="W22" s="3">
        <f>VLOOKUP(V22,gp,2,0)</f>
        <v>0</v>
      </c>
      <c r="X22" s="5">
        <f>C22+F22+I22+L22+O22+R22+U22</f>
        <v>0</v>
      </c>
      <c r="Y22" s="3">
        <f>ROUND(AVERAGE(E22,H22,K22,N22,Q22,T22,W22),2)</f>
        <v>0</v>
      </c>
      <c r="Z22" s="3" t="str">
        <f>IF(AND(E22&gt;=1.6,H22&gt;=1.6,K22&gt;=1.6,N22&gt;=1.6,Q22&gt;=1.6,T22&gt;=1.6,W22&gt;=1.6),"Good",IF(OR(E22=0,H22=0,K22=0,N22=0,Q22=0,T22=0,W22=0),"ABS","Poor"))</f>
        <v>ABS</v>
      </c>
      <c r="AA22" s="3">
        <f>IF(Z22="ABS",0,IF(AB22&gt;0,AD22,MAX(goodrank)+AE22))</f>
        <v>0</v>
      </c>
      <c r="AB22" s="3">
        <f>IF(Z22="Good",Y22,0)</f>
        <v>0</v>
      </c>
      <c r="AC22" s="3">
        <f>IF(Z22="Poor",Y22,0)</f>
        <v>0</v>
      </c>
      <c r="AD22" s="6">
        <f>IF(AB22=0,0,SUMPRODUCT((AB22&lt;=Good)/COUNTIF(Good,Good)))</f>
        <v>0</v>
      </c>
      <c r="AE22" s="6">
        <f>IF(AC22=0,0,SUMPRODUCT((AC22&lt;=Poor)/COUNTIF(Poor,Poor)))</f>
        <v>0</v>
      </c>
    </row>
    <row r="23" spans="1:31" x14ac:dyDescent="0.25">
      <c r="A23" s="3">
        <v>7</v>
      </c>
      <c r="B23" s="3" t="str">
        <f>VLOOKUP($A23,two,2,0)</f>
        <v>Kristi Praja</v>
      </c>
      <c r="C23" s="3">
        <v>0</v>
      </c>
      <c r="D23" s="3" t="str">
        <f>VLOOKUP(C23,gr50.0,2,1)</f>
        <v>ABS</v>
      </c>
      <c r="E23" s="3">
        <f>VLOOKUP(D23,gp,2,0)</f>
        <v>0</v>
      </c>
      <c r="F23" s="3">
        <v>0</v>
      </c>
      <c r="G23" s="3" t="str">
        <f>VLOOKUP(F23,gr50.0,2,1)</f>
        <v>ABS</v>
      </c>
      <c r="H23" s="3">
        <f>VLOOKUP(G23,gp,2,0)</f>
        <v>0</v>
      </c>
      <c r="I23" s="3">
        <v>0</v>
      </c>
      <c r="J23" s="3" t="str">
        <f>VLOOKUP(I23,gr50.0,2,1)</f>
        <v>ABS</v>
      </c>
      <c r="K23" s="3">
        <f>VLOOKUP(J23,gp,2,0)</f>
        <v>0</v>
      </c>
      <c r="L23" s="3">
        <v>0</v>
      </c>
      <c r="M23" s="3" t="str">
        <f>VLOOKUP(L23,gr50.0,2,1)</f>
        <v>ABS</v>
      </c>
      <c r="N23" s="3">
        <f>VLOOKUP(M23,gp,2,0)</f>
        <v>0</v>
      </c>
      <c r="O23" s="3">
        <v>0</v>
      </c>
      <c r="P23" s="3" t="str">
        <f>VLOOKUP(O23,gr50.0,2,1)</f>
        <v>ABS</v>
      </c>
      <c r="Q23" s="3">
        <f>VLOOKUP(P23,gp,2,0)</f>
        <v>0</v>
      </c>
      <c r="R23" s="3">
        <v>0</v>
      </c>
      <c r="S23" s="3" t="str">
        <f>VLOOKUP(R23,gr25.0,2,1)</f>
        <v>ABS</v>
      </c>
      <c r="T23" s="3">
        <f>VLOOKUP(S23,gp,2,0)</f>
        <v>0</v>
      </c>
      <c r="U23" s="3">
        <v>0</v>
      </c>
      <c r="V23" s="3" t="str">
        <f>VLOOKUP(U23,gr25.0,2,1)</f>
        <v>ABS</v>
      </c>
      <c r="W23" s="3">
        <f>VLOOKUP(V23,gp,2,0)</f>
        <v>0</v>
      </c>
      <c r="X23" s="5">
        <f>C23+F23+I23+L23+O23+R23+U23</f>
        <v>0</v>
      </c>
      <c r="Y23" s="3">
        <f>ROUND(AVERAGE(E23,H23,K23,N23,Q23,T23,W23),2)</f>
        <v>0</v>
      </c>
      <c r="Z23" s="3" t="str">
        <f>IF(AND(E23&gt;=1.6,H23&gt;=1.6,K23&gt;=1.6,N23&gt;=1.6,Q23&gt;=1.6,T23&gt;=1.6,W23&gt;=1.6),"Good",IF(OR(E23=0,H23=0,K23=0,N23=0,Q23=0,T23=0,W23=0),"ABS","Poor"))</f>
        <v>ABS</v>
      </c>
      <c r="AA23" s="3">
        <f>IF(Z23="ABS",0,IF(AB23&gt;0,AD23,MAX(goodrank)+AE23))</f>
        <v>0</v>
      </c>
      <c r="AB23" s="3">
        <f>IF(Z23="Good",Y23,0)</f>
        <v>0</v>
      </c>
      <c r="AC23" s="3">
        <f>IF(Z23="Poor",Y23,0)</f>
        <v>0</v>
      </c>
      <c r="AD23" s="6">
        <f>IF(AB23=0,0,SUMPRODUCT((AB23&lt;=Good)/COUNTIF(Good,Good)))</f>
        <v>0</v>
      </c>
      <c r="AE23" s="6">
        <f>IF(AC23=0,0,SUMPRODUCT((AC23&lt;=Poor)/COUNTIF(Poor,Poor)))</f>
        <v>0</v>
      </c>
    </row>
    <row r="24" spans="1:31" x14ac:dyDescent="0.25">
      <c r="A24" s="3">
        <v>13</v>
      </c>
      <c r="B24" s="3" t="str">
        <f>VLOOKUP($A24,two,2,0)</f>
        <v>Dipak Kumar Sunar</v>
      </c>
      <c r="C24" s="3">
        <v>0</v>
      </c>
      <c r="D24" s="3" t="str">
        <f>VLOOKUP(C24,gr50.0,2,1)</f>
        <v>ABS</v>
      </c>
      <c r="E24" s="3">
        <f>VLOOKUP(D24,gp,2,0)</f>
        <v>0</v>
      </c>
      <c r="F24" s="3">
        <v>0</v>
      </c>
      <c r="G24" s="3" t="str">
        <f>VLOOKUP(F24,gr50.0,2,1)</f>
        <v>ABS</v>
      </c>
      <c r="H24" s="3">
        <f>VLOOKUP(G24,gp,2,0)</f>
        <v>0</v>
      </c>
      <c r="I24" s="3">
        <v>0</v>
      </c>
      <c r="J24" s="3" t="str">
        <f>VLOOKUP(I24,gr50.0,2,1)</f>
        <v>ABS</v>
      </c>
      <c r="K24" s="3">
        <f>VLOOKUP(J24,gp,2,0)</f>
        <v>0</v>
      </c>
      <c r="L24" s="3">
        <v>0</v>
      </c>
      <c r="M24" s="3" t="str">
        <f>VLOOKUP(L24,gr50.0,2,1)</f>
        <v>ABS</v>
      </c>
      <c r="N24" s="3">
        <f>VLOOKUP(M24,gp,2,0)</f>
        <v>0</v>
      </c>
      <c r="O24" s="3">
        <v>0</v>
      </c>
      <c r="P24" s="3" t="str">
        <f>VLOOKUP(O24,gr50.0,2,1)</f>
        <v>ABS</v>
      </c>
      <c r="Q24" s="3">
        <f>VLOOKUP(P24,gp,2,0)</f>
        <v>0</v>
      </c>
      <c r="R24" s="3">
        <v>0</v>
      </c>
      <c r="S24" s="3" t="str">
        <f>VLOOKUP(R24,gr25.0,2,1)</f>
        <v>ABS</v>
      </c>
      <c r="T24" s="3">
        <f>VLOOKUP(S24,gp,2,0)</f>
        <v>0</v>
      </c>
      <c r="U24" s="3">
        <v>0</v>
      </c>
      <c r="V24" s="3" t="str">
        <f>VLOOKUP(U24,gr25.0,2,1)</f>
        <v>ABS</v>
      </c>
      <c r="W24" s="3">
        <f>VLOOKUP(V24,gp,2,0)</f>
        <v>0</v>
      </c>
      <c r="X24" s="5">
        <f>C24+F24+I24+L24+O24+R24+U24</f>
        <v>0</v>
      </c>
      <c r="Y24" s="3">
        <f>ROUND(AVERAGE(E24,H24,K24,N24,Q24,T24,W24),2)</f>
        <v>0</v>
      </c>
      <c r="Z24" s="3" t="str">
        <f>IF(AND(E24&gt;=1.6,H24&gt;=1.6,K24&gt;=1.6,N24&gt;=1.6,Q24&gt;=1.6,T24&gt;=1.6,W24&gt;=1.6),"Good",IF(OR(E24=0,H24=0,K24=0,N24=0,Q24=0,T24=0,W24=0),"ABS","Poor"))</f>
        <v>ABS</v>
      </c>
      <c r="AA24" s="3">
        <f>IF(Z24="ABS",0,IF(AB24&gt;0,AD24,MAX(goodrank)+AE24))</f>
        <v>0</v>
      </c>
      <c r="AB24" s="3">
        <f>IF(Z24="Good",Y24,0)</f>
        <v>0</v>
      </c>
      <c r="AC24" s="3">
        <f>IF(Z24="Poor",Y24,0)</f>
        <v>0</v>
      </c>
      <c r="AD24" s="6">
        <f>IF(AB24=0,0,SUMPRODUCT((AB24&lt;=Good)/COUNTIF(Good,Good)))</f>
        <v>0</v>
      </c>
      <c r="AE24" s="6">
        <f>IF(AC24=0,0,SUMPRODUCT((AC24&lt;=Poor)/COUNTIF(Poor,Poor)))</f>
        <v>0</v>
      </c>
    </row>
    <row r="25" spans="1:31" x14ac:dyDescent="0.25">
      <c r="A25" s="3">
        <v>14</v>
      </c>
      <c r="B25" s="3" t="str">
        <f>VLOOKUP($A25,two,2,0)</f>
        <v>Rishma Kumari Sunar</v>
      </c>
      <c r="C25" s="3">
        <v>0</v>
      </c>
      <c r="D25" s="3" t="str">
        <f>VLOOKUP(C25,gr50.0,2,1)</f>
        <v>ABS</v>
      </c>
      <c r="E25" s="3">
        <f>VLOOKUP(D25,gp,2,0)</f>
        <v>0</v>
      </c>
      <c r="F25" s="3">
        <v>0</v>
      </c>
      <c r="G25" s="3" t="str">
        <f>VLOOKUP(F25,gr50.0,2,1)</f>
        <v>ABS</v>
      </c>
      <c r="H25" s="3">
        <f>VLOOKUP(G25,gp,2,0)</f>
        <v>0</v>
      </c>
      <c r="I25" s="3">
        <v>0</v>
      </c>
      <c r="J25" s="3" t="str">
        <f>VLOOKUP(I25,gr50.0,2,1)</f>
        <v>ABS</v>
      </c>
      <c r="K25" s="3">
        <f>VLOOKUP(J25,gp,2,0)</f>
        <v>0</v>
      </c>
      <c r="L25" s="3">
        <v>0</v>
      </c>
      <c r="M25" s="3" t="str">
        <f>VLOOKUP(L25,gr50.0,2,1)</f>
        <v>ABS</v>
      </c>
      <c r="N25" s="3">
        <f>VLOOKUP(M25,gp,2,0)</f>
        <v>0</v>
      </c>
      <c r="O25" s="3">
        <v>0</v>
      </c>
      <c r="P25" s="3" t="str">
        <f>VLOOKUP(O25,gr50.0,2,1)</f>
        <v>ABS</v>
      </c>
      <c r="Q25" s="3">
        <f>VLOOKUP(P25,gp,2,0)</f>
        <v>0</v>
      </c>
      <c r="R25" s="3">
        <v>0</v>
      </c>
      <c r="S25" s="3" t="str">
        <f>VLOOKUP(R25,gr25.0,2,1)</f>
        <v>ABS</v>
      </c>
      <c r="T25" s="3">
        <f>VLOOKUP(S25,gp,2,0)</f>
        <v>0</v>
      </c>
      <c r="U25" s="3">
        <v>0</v>
      </c>
      <c r="V25" s="3" t="str">
        <f>VLOOKUP(U25,gr25.0,2,1)</f>
        <v>ABS</v>
      </c>
      <c r="W25" s="3">
        <f>VLOOKUP(V25,gp,2,0)</f>
        <v>0</v>
      </c>
      <c r="X25" s="5">
        <f>C25+F25+I25+L25+O25+R25+U25</f>
        <v>0</v>
      </c>
      <c r="Y25" s="3">
        <f>ROUND(AVERAGE(E25,H25,K25,N25,Q25,T25,W25),2)</f>
        <v>0</v>
      </c>
      <c r="Z25" s="3" t="str">
        <f>IF(AND(E25&gt;=1.6,H25&gt;=1.6,K25&gt;=1.6,N25&gt;=1.6,Q25&gt;=1.6,T25&gt;=1.6,W25&gt;=1.6),"Good",IF(OR(E25=0,H25=0,K25=0,N25=0,Q25=0,T25=0,W25=0),"ABS","Poor"))</f>
        <v>ABS</v>
      </c>
      <c r="AA25" s="3">
        <f>IF(Z25="ABS",0,IF(AB25&gt;0,AD25,MAX(goodrank)+AE25))</f>
        <v>0</v>
      </c>
      <c r="AB25" s="3">
        <f>IF(Z25="Good",Y25,0)</f>
        <v>0</v>
      </c>
      <c r="AC25" s="3">
        <f>IF(Z25="Poor",Y25,0)</f>
        <v>0</v>
      </c>
      <c r="AD25" s="6">
        <f>IF(AB25=0,0,SUMPRODUCT((AB25&lt;=Good)/COUNTIF(Good,Good)))</f>
        <v>0</v>
      </c>
      <c r="AE25" s="6">
        <f>IF(AC25=0,0,SUMPRODUCT((AC25&lt;=Poor)/COUNTIF(Poor,Poor)))</f>
        <v>0</v>
      </c>
    </row>
  </sheetData>
  <autoFilter ref="A9:AE9">
    <sortState ref="A10:AE25">
      <sortCondition descending="1" ref="Y9"/>
    </sortState>
  </autoFilter>
  <mergeCells count="35">
    <mergeCell ref="A6:A8"/>
    <mergeCell ref="A1:AA1"/>
    <mergeCell ref="A2:AA2"/>
    <mergeCell ref="A3:AA3"/>
    <mergeCell ref="A4:AA4"/>
    <mergeCell ref="B6:B8"/>
    <mergeCell ref="N7:N8"/>
    <mergeCell ref="P7:P8"/>
    <mergeCell ref="Q7:Q8"/>
    <mergeCell ref="S7:S8"/>
    <mergeCell ref="T7:T8"/>
    <mergeCell ref="V7:V8"/>
    <mergeCell ref="D7:D8"/>
    <mergeCell ref="E7:E8"/>
    <mergeCell ref="G7:G8"/>
    <mergeCell ref="H7:H8"/>
    <mergeCell ref="AD6:AD8"/>
    <mergeCell ref="AE6:AE8"/>
    <mergeCell ref="AA6:AA8"/>
    <mergeCell ref="W7:W8"/>
    <mergeCell ref="X6:X7"/>
    <mergeCell ref="Y6:Y8"/>
    <mergeCell ref="Z6:Z8"/>
    <mergeCell ref="AB6:AB8"/>
    <mergeCell ref="U6:W6"/>
    <mergeCell ref="C6:E6"/>
    <mergeCell ref="F6:H6"/>
    <mergeCell ref="I6:K6"/>
    <mergeCell ref="L6:N6"/>
    <mergeCell ref="AC6:AC8"/>
    <mergeCell ref="O6:Q6"/>
    <mergeCell ref="R6:T6"/>
    <mergeCell ref="J7:J8"/>
    <mergeCell ref="K7:K8"/>
    <mergeCell ref="M7:M8"/>
  </mergeCells>
  <conditionalFormatting sqref="C10:Z25">
    <cfRule type="cellIs" dxfId="47" priority="43" operator="equal">
      <formula>"good"</formula>
    </cfRule>
    <cfRule type="cellIs" dxfId="46" priority="44" operator="equal">
      <formula>"abs"</formula>
    </cfRule>
    <cfRule type="cellIs" dxfId="45" priority="45" operator="equal">
      <formula>0</formula>
    </cfRule>
    <cfRule type="cellIs" dxfId="44" priority="46" operator="lessThan">
      <formula>1.6</formula>
    </cfRule>
    <cfRule type="cellIs" dxfId="43" priority="47" operator="equal">
      <formula>"e"</formula>
    </cfRule>
    <cfRule type="cellIs" dxfId="42" priority="48" operator="equal">
      <formula>"d"</formula>
    </cfRule>
  </conditionalFormatting>
  <dataValidations count="1">
    <dataValidation type="whole" operator="lessThanOrEqual" allowBlank="1" showInputMessage="1" showErrorMessage="1" error="Greater than F.M." sqref="C10:C25 F10:F25 I10:I25 L10:L25 O10:O25 R10:R25 U10:U25">
      <formula1>C$8</formula1>
    </dataValidation>
  </dataValidations>
  <pageMargins left="0.35" right="0.35" top="0.25" bottom="0.25" header="0" footer="0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22</vt:i4>
      </vt:variant>
    </vt:vector>
  </HeadingPairs>
  <TitlesOfParts>
    <vt:vector size="25" baseType="lpstr">
      <vt:lpstr>Letter grade</vt:lpstr>
      <vt:lpstr>Name list</vt:lpstr>
      <vt:lpstr>grade ledger</vt:lpstr>
      <vt:lpstr>eight</vt:lpstr>
      <vt:lpstr>five</vt:lpstr>
      <vt:lpstr>four</vt:lpstr>
      <vt:lpstr>Good</vt:lpstr>
      <vt:lpstr>goodrank</vt:lpstr>
      <vt:lpstr>gp</vt:lpstr>
      <vt:lpstr>gr100.0</vt:lpstr>
      <vt:lpstr>gr25.0</vt:lpstr>
      <vt:lpstr>gr37.5</vt:lpstr>
      <vt:lpstr>gr40.0</vt:lpstr>
      <vt:lpstr>gr50.0</vt:lpstr>
      <vt:lpstr>ledger2</vt:lpstr>
      <vt:lpstr>nine</vt:lpstr>
      <vt:lpstr>Nineas</vt:lpstr>
      <vt:lpstr>one</vt:lpstr>
      <vt:lpstr>Poor</vt:lpstr>
      <vt:lpstr>seven</vt:lpstr>
      <vt:lpstr>six</vt:lpstr>
      <vt:lpstr>ten</vt:lpstr>
      <vt:lpstr>tenas</vt:lpstr>
      <vt:lpstr>three</vt:lpstr>
      <vt:lpstr>two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2020-12-28T07:47:54Z</dcterms:modified>
</cp:coreProperties>
</file>